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dragica.anic\Documents\GODIŠNJI OBRAČUN 2022\"/>
    </mc:Choice>
  </mc:AlternateContent>
  <xr:revisionPtr revIDLastSave="0" documentId="8_{40551084-2CCA-4398-A897-9176B36CDCD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E288" i="9" s="1"/>
  <c r="B288" i="9" s="1"/>
  <c r="G288" i="9"/>
  <c r="F288" i="9"/>
  <c r="F287" i="9"/>
  <c r="F286" i="9"/>
  <c r="H285" i="9"/>
  <c r="G285" i="9"/>
  <c r="E285" i="9" s="1"/>
  <c r="B285" i="9" s="1"/>
  <c r="F285" i="9"/>
  <c r="H284" i="9"/>
  <c r="G284" i="9"/>
  <c r="F284" i="9"/>
  <c r="H283" i="9"/>
  <c r="G283" i="9"/>
  <c r="E283" i="9" s="1"/>
  <c r="B283" i="9" s="1"/>
  <c r="F283" i="9"/>
  <c r="F282" i="9"/>
  <c r="H281" i="9"/>
  <c r="E281" i="9" s="1"/>
  <c r="B281" i="9" s="1"/>
  <c r="G281" i="9"/>
  <c r="F281" i="9"/>
  <c r="F275" i="9" s="1"/>
  <c r="H280" i="9"/>
  <c r="G280" i="9"/>
  <c r="F280" i="9"/>
  <c r="H279" i="9"/>
  <c r="G279" i="9"/>
  <c r="F279" i="9"/>
  <c r="F278" i="9"/>
  <c r="F277" i="9"/>
  <c r="F276" i="9"/>
  <c r="L274" i="9"/>
  <c r="F274" i="9" s="1"/>
  <c r="H274" i="9"/>
  <c r="I273" i="9"/>
  <c r="E273" i="9" s="1"/>
  <c r="H273" i="9"/>
  <c r="F273" i="9"/>
  <c r="E272" i="9"/>
  <c r="M271" i="9"/>
  <c r="F271" i="9" s="1"/>
  <c r="B271" i="9" s="1"/>
  <c r="L271" i="9"/>
  <c r="E271" i="9"/>
  <c r="M270" i="9"/>
  <c r="L270" i="9"/>
  <c r="F270" i="9" s="1"/>
  <c r="E270" i="9"/>
  <c r="B270" i="9" s="1"/>
  <c r="M269" i="9"/>
  <c r="L269" i="9"/>
  <c r="F269" i="9"/>
  <c r="B269" i="9" s="1"/>
  <c r="E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B238" i="9" s="1"/>
  <c r="M237" i="9"/>
  <c r="L237" i="9"/>
  <c r="F237" i="9"/>
  <c r="B237" i="9" s="1"/>
  <c r="E237" i="9"/>
  <c r="M236" i="9"/>
  <c r="L236" i="9"/>
  <c r="F236" i="9" s="1"/>
  <c r="E236" i="9"/>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F226" i="9" s="1"/>
  <c r="E226" i="9"/>
  <c r="B226" i="9" s="1"/>
  <c r="H225" i="9"/>
  <c r="E225" i="9" s="1"/>
  <c r="B225" i="9" s="1"/>
  <c r="G225" i="9"/>
  <c r="F225" i="9"/>
  <c r="M224" i="9"/>
  <c r="L224" i="9"/>
  <c r="F224" i="9" s="1"/>
  <c r="E224" i="9"/>
  <c r="B224" i="9" s="1"/>
  <c r="M223" i="9"/>
  <c r="F223" i="9" s="1"/>
  <c r="L223" i="9"/>
  <c r="E223" i="9"/>
  <c r="B223" i="9"/>
  <c r="M222" i="9"/>
  <c r="L222" i="9"/>
  <c r="E222" i="9"/>
  <c r="M221" i="9"/>
  <c r="L221" i="9"/>
  <c r="F221" i="9"/>
  <c r="B221" i="9" s="1"/>
  <c r="E221" i="9"/>
  <c r="M220" i="9"/>
  <c r="L220" i="9"/>
  <c r="E220" i="9"/>
  <c r="M219" i="9"/>
  <c r="L219" i="9"/>
  <c r="E219" i="9"/>
  <c r="M218" i="9"/>
  <c r="L218" i="9"/>
  <c r="E218" i="9"/>
  <c r="M217" i="9"/>
  <c r="L217" i="9"/>
  <c r="E217" i="9"/>
  <c r="M216" i="9"/>
  <c r="L216" i="9"/>
  <c r="E216" i="9"/>
  <c r="M215" i="9"/>
  <c r="F215" i="9" s="1"/>
  <c r="L215" i="9"/>
  <c r="E215" i="9"/>
  <c r="B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B143" i="9" s="1"/>
  <c r="G143" i="9"/>
  <c r="F143" i="9"/>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F73" i="9"/>
  <c r="H72" i="9"/>
  <c r="G72" i="9"/>
  <c r="F72" i="9"/>
  <c r="E72" i="9"/>
  <c r="B72" i="9" s="1"/>
  <c r="H71" i="9"/>
  <c r="E71" i="9" s="1"/>
  <c r="B71" i="9" s="1"/>
  <c r="G71" i="9"/>
  <c r="F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E65" i="9" s="1"/>
  <c r="F65" i="9"/>
  <c r="B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E55" i="9" s="1"/>
  <c r="B55" i="9" s="1"/>
  <c r="G55" i="9"/>
  <c r="F55" i="9"/>
  <c r="H54" i="9"/>
  <c r="G54" i="9"/>
  <c r="E54" i="9" s="1"/>
  <c r="B54" i="9" s="1"/>
  <c r="F54" i="9"/>
  <c r="H53" i="9"/>
  <c r="E53" i="9" s="1"/>
  <c r="B53" i="9" s="1"/>
  <c r="G53" i="9"/>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E47" i="9" s="1"/>
  <c r="B47" i="9" s="1"/>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G29" i="9"/>
  <c r="F29" i="9"/>
  <c r="H28" i="9"/>
  <c r="G28" i="9"/>
  <c r="F28" i="9"/>
  <c r="E28" i="9"/>
  <c r="B28" i="9" s="1"/>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F22" i="9"/>
  <c r="H21" i="9"/>
  <c r="G21" i="9"/>
  <c r="F21" i="9"/>
  <c r="E21" i="9"/>
  <c r="B21" i="9" s="1"/>
  <c r="F20" i="9"/>
  <c r="F4" i="9"/>
  <c r="O3" i="9"/>
  <c r="G274" i="9" s="1"/>
  <c r="I3" i="9"/>
  <c r="H3" i="9"/>
  <c r="G3" i="9"/>
  <c r="D101" i="8"/>
  <c r="D95" i="8"/>
  <c r="D90" i="8"/>
  <c r="D85" i="8"/>
  <c r="D80" i="8"/>
  <c r="C1555" i="1" s="1"/>
  <c r="D75" i="8"/>
  <c r="D70" i="8"/>
  <c r="D65" i="8"/>
  <c r="D60" i="8"/>
  <c r="C1535" i="1" s="1"/>
  <c r="D55" i="8"/>
  <c r="D50" i="8"/>
  <c r="D44" i="8"/>
  <c r="D36" i="8"/>
  <c r="D26" i="8"/>
  <c r="D24" i="8" s="1"/>
  <c r="C1499" i="1" s="1"/>
  <c r="D18" i="8"/>
  <c r="D8" i="8"/>
  <c r="C1483" i="1" s="1"/>
  <c r="E44" i="7"/>
  <c r="D44" i="7"/>
  <c r="E39" i="7"/>
  <c r="D39" i="7"/>
  <c r="D38" i="7" s="1"/>
  <c r="E38" i="7"/>
  <c r="E30" i="7"/>
  <c r="D30" i="7"/>
  <c r="E23" i="7"/>
  <c r="E22" i="7" s="1"/>
  <c r="D23" i="7"/>
  <c r="D22" i="7"/>
  <c r="H30" i="3" s="1"/>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124" i="1" s="1"/>
  <c r="G1124" i="1" s="1"/>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E78" i="5"/>
  <c r="F77" i="5"/>
  <c r="F76" i="5"/>
  <c r="F75" i="5"/>
  <c r="F74" i="5"/>
  <c r="F73" i="5"/>
  <c r="F72" i="5"/>
  <c r="F71" i="5"/>
  <c r="E70" i="5"/>
  <c r="E69" i="5" s="1"/>
  <c r="D70" i="5"/>
  <c r="C1048" i="1" s="1"/>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F13"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F625" i="4"/>
  <c r="E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E417" i="4"/>
  <c r="E644" i="4" s="1"/>
  <c r="D417" i="4"/>
  <c r="F417" i="4" s="1"/>
  <c r="E416" i="4"/>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F259" i="4"/>
  <c r="E259" i="4"/>
  <c r="D259" i="4"/>
  <c r="F258" i="4"/>
  <c r="F257" i="4"/>
  <c r="F256" i="4"/>
  <c r="F255" i="4"/>
  <c r="F254" i="4"/>
  <c r="F253" i="4"/>
  <c r="E253" i="4"/>
  <c r="D253" i="4"/>
  <c r="D252" i="4" s="1"/>
  <c r="F252" i="4" s="1"/>
  <c r="E252" i="4"/>
  <c r="F251" i="4"/>
  <c r="F250" i="4"/>
  <c r="F249" i="4"/>
  <c r="F248" i="4"/>
  <c r="E247" i="4"/>
  <c r="E224" i="4" s="1"/>
  <c r="D220"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D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E50" i="4" s="1"/>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5" i="1"/>
  <c r="H1564" i="1"/>
  <c r="C1564" i="1"/>
  <c r="G1564" i="1" s="1"/>
  <c r="H1563" i="1"/>
  <c r="G1563" i="1"/>
  <c r="C1563" i="1"/>
  <c r="G1562" i="1"/>
  <c r="C1562" i="1"/>
  <c r="H1562" i="1" s="1"/>
  <c r="C1561" i="1"/>
  <c r="H1560" i="1"/>
  <c r="C1560" i="1"/>
  <c r="G1560" i="1" s="1"/>
  <c r="H1559" i="1"/>
  <c r="G1559" i="1"/>
  <c r="C1559" i="1"/>
  <c r="G1558" i="1"/>
  <c r="C1558" i="1"/>
  <c r="H1558" i="1" s="1"/>
  <c r="C1557" i="1"/>
  <c r="C1556" i="1"/>
  <c r="G1556" i="1" s="1"/>
  <c r="H1555" i="1"/>
  <c r="G1555" i="1"/>
  <c r="H1554" i="1"/>
  <c r="G1554" i="1"/>
  <c r="C1554" i="1"/>
  <c r="G1553" i="1"/>
  <c r="C1553" i="1"/>
  <c r="H1553" i="1" s="1"/>
  <c r="H1552" i="1"/>
  <c r="C1552" i="1"/>
  <c r="G1552" i="1" s="1"/>
  <c r="H1551" i="1"/>
  <c r="G1551" i="1"/>
  <c r="C1551" i="1"/>
  <c r="G1550" i="1"/>
  <c r="C1550" i="1"/>
  <c r="H1550" i="1" s="1"/>
  <c r="G1549" i="1"/>
  <c r="C1549" i="1"/>
  <c r="H1549" i="1" s="1"/>
  <c r="H1548" i="1"/>
  <c r="C1548" i="1"/>
  <c r="G1548" i="1" s="1"/>
  <c r="H1547" i="1"/>
  <c r="G1547" i="1"/>
  <c r="C1547" i="1"/>
  <c r="H1546" i="1"/>
  <c r="G1546" i="1"/>
  <c r="C1546" i="1"/>
  <c r="G1545" i="1"/>
  <c r="C1545" i="1"/>
  <c r="H1545" i="1" s="1"/>
  <c r="H1544" i="1"/>
  <c r="C1544" i="1"/>
  <c r="G1544" i="1" s="1"/>
  <c r="H1543" i="1"/>
  <c r="G1543" i="1"/>
  <c r="C1543" i="1"/>
  <c r="G1542" i="1"/>
  <c r="C1542" i="1"/>
  <c r="H1542" i="1" s="1"/>
  <c r="G1541" i="1"/>
  <c r="C1541" i="1"/>
  <c r="H1541" i="1" s="1"/>
  <c r="H1540" i="1"/>
  <c r="C1540" i="1"/>
  <c r="G1540" i="1" s="1"/>
  <c r="H1539" i="1"/>
  <c r="G1539" i="1"/>
  <c r="C1539" i="1"/>
  <c r="H1538" i="1"/>
  <c r="G1538" i="1"/>
  <c r="C1538" i="1"/>
  <c r="G1537" i="1"/>
  <c r="C1537" i="1"/>
  <c r="H1537" i="1" s="1"/>
  <c r="H1536" i="1"/>
  <c r="C1536" i="1"/>
  <c r="G1536" i="1" s="1"/>
  <c r="H1535" i="1"/>
  <c r="G1535" i="1"/>
  <c r="C1534" i="1"/>
  <c r="H1534" i="1" s="1"/>
  <c r="C1533" i="1"/>
  <c r="H1533" i="1" s="1"/>
  <c r="C1532" i="1"/>
  <c r="G1532" i="1" s="1"/>
  <c r="H1531" i="1"/>
  <c r="G1531" i="1"/>
  <c r="C1531" i="1"/>
  <c r="H1530" i="1"/>
  <c r="C1530" i="1"/>
  <c r="G1530" i="1" s="1"/>
  <c r="C1529" i="1"/>
  <c r="H1529" i="1" s="1"/>
  <c r="C1528" i="1"/>
  <c r="G1528" i="1" s="1"/>
  <c r="H1527" i="1"/>
  <c r="G1527" i="1"/>
  <c r="C1527" i="1"/>
  <c r="C1526" i="1"/>
  <c r="H1526" i="1" s="1"/>
  <c r="C1525" i="1"/>
  <c r="H1525" i="1" s="1"/>
  <c r="H1523" i="1"/>
  <c r="G1523" i="1"/>
  <c r="C1523" i="1"/>
  <c r="H1522" i="1"/>
  <c r="C1522" i="1"/>
  <c r="G1522" i="1" s="1"/>
  <c r="C1521" i="1"/>
  <c r="H1521" i="1" s="1"/>
  <c r="C1520" i="1"/>
  <c r="G1520" i="1" s="1"/>
  <c r="H1519" i="1"/>
  <c r="G1519" i="1"/>
  <c r="C1519" i="1"/>
  <c r="C1516" i="1"/>
  <c r="G1516" i="1" s="1"/>
  <c r="H1515" i="1"/>
  <c r="G1515" i="1"/>
  <c r="C1515" i="1"/>
  <c r="H1514" i="1"/>
  <c r="C1514" i="1"/>
  <c r="G1514" i="1" s="1"/>
  <c r="C1513" i="1"/>
  <c r="H1513" i="1" s="1"/>
  <c r="C1512" i="1"/>
  <c r="G1512" i="1" s="1"/>
  <c r="H1511" i="1"/>
  <c r="G1511" i="1"/>
  <c r="C1511" i="1"/>
  <c r="C1510" i="1"/>
  <c r="H1510" i="1" s="1"/>
  <c r="C1509" i="1"/>
  <c r="H1509" i="1" s="1"/>
  <c r="C1508" i="1"/>
  <c r="G1508" i="1" s="1"/>
  <c r="H1507" i="1"/>
  <c r="G1507" i="1"/>
  <c r="C1507" i="1"/>
  <c r="H1506" i="1"/>
  <c r="C1506" i="1"/>
  <c r="G1506" i="1" s="1"/>
  <c r="C1505" i="1"/>
  <c r="H1505" i="1" s="1"/>
  <c r="C1504" i="1"/>
  <c r="G1504" i="1" s="1"/>
  <c r="H1503" i="1"/>
  <c r="G1503" i="1"/>
  <c r="C1503" i="1"/>
  <c r="C1502" i="1"/>
  <c r="H1502" i="1" s="1"/>
  <c r="C1501" i="1"/>
  <c r="H1501" i="1" s="1"/>
  <c r="C1500" i="1"/>
  <c r="G1500" i="1" s="1"/>
  <c r="H1499" i="1"/>
  <c r="G1499" i="1"/>
  <c r="G1498" i="1"/>
  <c r="C1498" i="1"/>
  <c r="H1498" i="1" s="1"/>
  <c r="G1497" i="1"/>
  <c r="C1497" i="1"/>
  <c r="H1497" i="1" s="1"/>
  <c r="H1496" i="1"/>
  <c r="C1496" i="1"/>
  <c r="G1496" i="1" s="1"/>
  <c r="H1495" i="1"/>
  <c r="G1495" i="1"/>
  <c r="C1495" i="1"/>
  <c r="H1494" i="1"/>
  <c r="G1494" i="1"/>
  <c r="C1494" i="1"/>
  <c r="G1493" i="1"/>
  <c r="C1493" i="1"/>
  <c r="H1493" i="1" s="1"/>
  <c r="H1492" i="1"/>
  <c r="C1492" i="1"/>
  <c r="G1492" i="1" s="1"/>
  <c r="H1491" i="1"/>
  <c r="G1491" i="1"/>
  <c r="C1491" i="1"/>
  <c r="G1490" i="1"/>
  <c r="C1490" i="1"/>
  <c r="H1490" i="1" s="1"/>
  <c r="G1489" i="1"/>
  <c r="C1489" i="1"/>
  <c r="H1489" i="1" s="1"/>
  <c r="H1488" i="1"/>
  <c r="C1488" i="1"/>
  <c r="G1488" i="1" s="1"/>
  <c r="H1487" i="1"/>
  <c r="G1487" i="1"/>
  <c r="C1487" i="1"/>
  <c r="H1486" i="1"/>
  <c r="C1486" i="1"/>
  <c r="G1486" i="1" s="1"/>
  <c r="G1485" i="1"/>
  <c r="C1485" i="1"/>
  <c r="H1485" i="1" s="1"/>
  <c r="H1484" i="1"/>
  <c r="C1484" i="1"/>
  <c r="G1484" i="1" s="1"/>
  <c r="G1482" i="1"/>
  <c r="C1482" i="1"/>
  <c r="H1482" i="1" s="1"/>
  <c r="H1480" i="1"/>
  <c r="C1480" i="1"/>
  <c r="G1479" i="1"/>
  <c r="I1479" i="1" s="1"/>
  <c r="D1479" i="1"/>
  <c r="C1479" i="1"/>
  <c r="H1479" i="1" s="1"/>
  <c r="H1478" i="1"/>
  <c r="G1478" i="1"/>
  <c r="I1478" i="1" s="1"/>
  <c r="D1478" i="1"/>
  <c r="C1478" i="1"/>
  <c r="J1478" i="1" s="1"/>
  <c r="D1477" i="1"/>
  <c r="C1477" i="1"/>
  <c r="H1477" i="1" s="1"/>
  <c r="H1476" i="1"/>
  <c r="D1476" i="1"/>
  <c r="C1476" i="1"/>
  <c r="J1476" i="1" s="1"/>
  <c r="H1475" i="1"/>
  <c r="D1475" i="1"/>
  <c r="C1475" i="1"/>
  <c r="G1475" i="1" s="1"/>
  <c r="G1474" i="1"/>
  <c r="I1474" i="1" s="1"/>
  <c r="D1474" i="1"/>
  <c r="C1474" i="1"/>
  <c r="H1474" i="1" s="1"/>
  <c r="H1473" i="1"/>
  <c r="G1473" i="1"/>
  <c r="I1473" i="1" s="1"/>
  <c r="D1473" i="1"/>
  <c r="C1473" i="1"/>
  <c r="J1473" i="1" s="1"/>
  <c r="D1472" i="1"/>
  <c r="C1472" i="1"/>
  <c r="H1472" i="1" s="1"/>
  <c r="H1471" i="1"/>
  <c r="D1471" i="1"/>
  <c r="C1471" i="1"/>
  <c r="J1471" i="1" s="1"/>
  <c r="H1470" i="1"/>
  <c r="D1470" i="1"/>
  <c r="C1470" i="1"/>
  <c r="G1470" i="1" s="1"/>
  <c r="H1469" i="1"/>
  <c r="D1469" i="1"/>
  <c r="C1469" i="1"/>
  <c r="G1469" i="1" s="1"/>
  <c r="G1468" i="1"/>
  <c r="I1468" i="1" s="1"/>
  <c r="D1468" i="1"/>
  <c r="C1468" i="1"/>
  <c r="H1468" i="1" s="1"/>
  <c r="H1467" i="1"/>
  <c r="G1467" i="1"/>
  <c r="I1467" i="1" s="1"/>
  <c r="D1467" i="1"/>
  <c r="C1467" i="1"/>
  <c r="J1467" i="1" s="1"/>
  <c r="D1466" i="1"/>
  <c r="C1466" i="1"/>
  <c r="H1465" i="1"/>
  <c r="D1465" i="1"/>
  <c r="C1465" i="1"/>
  <c r="J1465" i="1" s="1"/>
  <c r="D1464" i="1"/>
  <c r="C1464" i="1"/>
  <c r="H1464" i="1" s="1"/>
  <c r="H1463" i="1"/>
  <c r="G1463" i="1"/>
  <c r="D1463" i="1"/>
  <c r="C1463" i="1"/>
  <c r="J1463" i="1" s="1"/>
  <c r="D1462" i="1"/>
  <c r="C1462" i="1"/>
  <c r="H1462" i="1" s="1"/>
  <c r="D1461" i="1"/>
  <c r="G1461" i="1" s="1"/>
  <c r="C1461" i="1"/>
  <c r="G1460" i="1"/>
  <c r="D1460" i="1"/>
  <c r="C1460" i="1"/>
  <c r="D1459" i="1"/>
  <c r="C1459" i="1"/>
  <c r="D1458" i="1"/>
  <c r="C1458" i="1"/>
  <c r="D1457" i="1"/>
  <c r="G1457" i="1" s="1"/>
  <c r="C1457" i="1"/>
  <c r="D1456" i="1"/>
  <c r="C1456" i="1"/>
  <c r="G1456" i="1" s="1"/>
  <c r="D1455" i="1"/>
  <c r="C1455" i="1"/>
  <c r="G1455" i="1" s="1"/>
  <c r="G1454" i="1"/>
  <c r="D1454" i="1"/>
  <c r="C1454" i="1"/>
  <c r="H1454" i="1" s="1"/>
  <c r="G1453" i="1"/>
  <c r="D1453" i="1"/>
  <c r="C1453" i="1"/>
  <c r="G1452" i="1"/>
  <c r="D1452" i="1"/>
  <c r="C1452" i="1"/>
  <c r="G1451" i="1"/>
  <c r="D1451" i="1"/>
  <c r="C1451" i="1"/>
  <c r="G1450" i="1"/>
  <c r="D1450" i="1"/>
  <c r="C1450" i="1"/>
  <c r="G1449" i="1"/>
  <c r="D1449" i="1"/>
  <c r="C1449" i="1"/>
  <c r="G1448" i="1"/>
  <c r="D1448" i="1"/>
  <c r="C1448" i="1"/>
  <c r="G1447" i="1"/>
  <c r="D1447" i="1"/>
  <c r="C1447" i="1"/>
  <c r="G1446" i="1"/>
  <c r="D1446" i="1"/>
  <c r="C1446" i="1"/>
  <c r="D1445" i="1"/>
  <c r="H1445" i="1" s="1"/>
  <c r="C1445" i="1"/>
  <c r="D1444" i="1"/>
  <c r="G1444" i="1" s="1"/>
  <c r="C1444" i="1"/>
  <c r="D1443" i="1"/>
  <c r="H1443" i="1" s="1"/>
  <c r="C1443" i="1"/>
  <c r="D1442" i="1"/>
  <c r="G1442" i="1" s="1"/>
  <c r="C1442" i="1"/>
  <c r="D1441" i="1"/>
  <c r="H1441" i="1" s="1"/>
  <c r="C1441" i="1"/>
  <c r="D1440" i="1"/>
  <c r="G1440" i="1" s="1"/>
  <c r="C1440" i="1"/>
  <c r="D1439" i="1"/>
  <c r="H1439" i="1" s="1"/>
  <c r="C1439" i="1"/>
  <c r="D1438" i="1"/>
  <c r="C1438" i="1"/>
  <c r="G1438" i="1" s="1"/>
  <c r="D1437" i="1"/>
  <c r="C1437" i="1"/>
  <c r="H1437" i="1" s="1"/>
  <c r="C1436" i="1"/>
  <c r="D1434" i="1"/>
  <c r="C1434" i="1"/>
  <c r="G1434" i="1" s="1"/>
  <c r="D1433" i="1"/>
  <c r="C1433" i="1"/>
  <c r="H1433" i="1" s="1"/>
  <c r="H1432" i="1"/>
  <c r="D1432" i="1"/>
  <c r="C1432" i="1"/>
  <c r="G1432" i="1" s="1"/>
  <c r="D1431" i="1"/>
  <c r="H1431" i="1" s="1"/>
  <c r="C1431" i="1"/>
  <c r="D1430" i="1"/>
  <c r="C1430" i="1"/>
  <c r="G1430" i="1" s="1"/>
  <c r="D1429" i="1"/>
  <c r="C1429" i="1"/>
  <c r="H1429" i="1" s="1"/>
  <c r="H1428" i="1"/>
  <c r="D1428" i="1"/>
  <c r="C1428" i="1"/>
  <c r="G1428" i="1" s="1"/>
  <c r="D1427" i="1"/>
  <c r="H1427" i="1" s="1"/>
  <c r="C1427" i="1"/>
  <c r="D1426" i="1"/>
  <c r="G1426" i="1" s="1"/>
  <c r="C1426" i="1"/>
  <c r="D1425" i="1"/>
  <c r="G1425" i="1" s="1"/>
  <c r="C1425" i="1"/>
  <c r="D1424" i="1"/>
  <c r="G1424" i="1" s="1"/>
  <c r="C1424" i="1"/>
  <c r="D1423" i="1"/>
  <c r="D1422" i="1"/>
  <c r="G1422" i="1" s="1"/>
  <c r="C1422" i="1"/>
  <c r="D1421" i="1"/>
  <c r="G1421" i="1" s="1"/>
  <c r="C1421" i="1"/>
  <c r="D1420" i="1"/>
  <c r="G1420" i="1" s="1"/>
  <c r="C1420" i="1"/>
  <c r="D1419" i="1"/>
  <c r="G1419" i="1" s="1"/>
  <c r="C1419"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D1410" i="1"/>
  <c r="G1410" i="1" s="1"/>
  <c r="C1410" i="1"/>
  <c r="D1409" i="1"/>
  <c r="G1409" i="1" s="1"/>
  <c r="C1409" i="1"/>
  <c r="D1408" i="1"/>
  <c r="D1407" i="1"/>
  <c r="G1407" i="1" s="1"/>
  <c r="C1407" i="1"/>
  <c r="D1406" i="1"/>
  <c r="G1406" i="1" s="1"/>
  <c r="C1406" i="1"/>
  <c r="D1405" i="1"/>
  <c r="G1405" i="1" s="1"/>
  <c r="C1405" i="1"/>
  <c r="D1404" i="1"/>
  <c r="G1404" i="1" s="1"/>
  <c r="C1404" i="1"/>
  <c r="D1403" i="1"/>
  <c r="C1403" i="1"/>
  <c r="D1402" i="1"/>
  <c r="G1402" i="1" s="1"/>
  <c r="C1402" i="1"/>
  <c r="D1401" i="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G1389" i="1" s="1"/>
  <c r="C1389" i="1"/>
  <c r="D1388" i="1"/>
  <c r="G1388" i="1" s="1"/>
  <c r="C1388" i="1"/>
  <c r="D1387" i="1"/>
  <c r="G1387" i="1" s="1"/>
  <c r="C1387" i="1"/>
  <c r="D1386" i="1"/>
  <c r="G1386" i="1" s="1"/>
  <c r="C1386" i="1"/>
  <c r="D1385" i="1"/>
  <c r="G1385" i="1" s="1"/>
  <c r="C1385" i="1"/>
  <c r="D1384" i="1"/>
  <c r="G1384" i="1" s="1"/>
  <c r="C1384" i="1"/>
  <c r="D1383" i="1"/>
  <c r="G1383" i="1" s="1"/>
  <c r="C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C1367" i="1"/>
  <c r="G1367" i="1" s="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H1293" i="1" s="1"/>
  <c r="G1292" i="1"/>
  <c r="D1292" i="1"/>
  <c r="C1292" i="1"/>
  <c r="H1292" i="1" s="1"/>
  <c r="D1291" i="1"/>
  <c r="G1291" i="1" s="1"/>
  <c r="C1291" i="1"/>
  <c r="D1290" i="1"/>
  <c r="C1290" i="1"/>
  <c r="H1290" i="1" s="1"/>
  <c r="D1289" i="1"/>
  <c r="C1289" i="1"/>
  <c r="H1289" i="1" s="1"/>
  <c r="G1288" i="1"/>
  <c r="D1288" i="1"/>
  <c r="C1288" i="1"/>
  <c r="H1288" i="1" s="1"/>
  <c r="D1287" i="1"/>
  <c r="G1287" i="1" s="1"/>
  <c r="C1287" i="1"/>
  <c r="D1286" i="1"/>
  <c r="C1286" i="1"/>
  <c r="H1286" i="1" s="1"/>
  <c r="D1285" i="1"/>
  <c r="C1285" i="1"/>
  <c r="H1285" i="1" s="1"/>
  <c r="G1284" i="1"/>
  <c r="D1284" i="1"/>
  <c r="C1284" i="1"/>
  <c r="H1284" i="1" s="1"/>
  <c r="D1283" i="1"/>
  <c r="G1283" i="1" s="1"/>
  <c r="C1283" i="1"/>
  <c r="D1282" i="1"/>
  <c r="C1282" i="1"/>
  <c r="H1282" i="1" s="1"/>
  <c r="D1281" i="1"/>
  <c r="C1281" i="1"/>
  <c r="H1281" i="1" s="1"/>
  <c r="G1280" i="1"/>
  <c r="D1280" i="1"/>
  <c r="C1280" i="1"/>
  <c r="H1280" i="1" s="1"/>
  <c r="D1279" i="1"/>
  <c r="G1279" i="1" s="1"/>
  <c r="C1279" i="1"/>
  <c r="D1278" i="1"/>
  <c r="C1278" i="1"/>
  <c r="H1278" i="1" s="1"/>
  <c r="D1277" i="1"/>
  <c r="C1277" i="1"/>
  <c r="H1277" i="1" s="1"/>
  <c r="G1276" i="1"/>
  <c r="D1276" i="1"/>
  <c r="C1276" i="1"/>
  <c r="H1276" i="1" s="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D1244" i="1"/>
  <c r="H1244" i="1" s="1"/>
  <c r="C1244" i="1"/>
  <c r="H1243" i="1"/>
  <c r="G1243" i="1"/>
  <c r="D1243" i="1"/>
  <c r="C1243" i="1"/>
  <c r="H1242" i="1"/>
  <c r="G1242" i="1"/>
  <c r="D1242" i="1"/>
  <c r="C1242" i="1"/>
  <c r="H1241" i="1"/>
  <c r="D1241" i="1"/>
  <c r="G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D1227" i="1"/>
  <c r="C1227" i="1"/>
  <c r="H1227" i="1" s="1"/>
  <c r="H1226" i="1"/>
  <c r="G1226" i="1"/>
  <c r="D1226" i="1"/>
  <c r="C1226" i="1"/>
  <c r="H1225" i="1"/>
  <c r="G1225" i="1"/>
  <c r="D1225" i="1"/>
  <c r="C1225" i="1"/>
  <c r="D1224" i="1"/>
  <c r="H1224" i="1" s="1"/>
  <c r="C1224" i="1"/>
  <c r="D1223" i="1"/>
  <c r="D1222" i="1"/>
  <c r="H1221" i="1"/>
  <c r="G1221" i="1"/>
  <c r="D1221" i="1"/>
  <c r="C1221" i="1"/>
  <c r="H1220" i="1"/>
  <c r="G1220" i="1"/>
  <c r="D1220" i="1"/>
  <c r="C1220" i="1"/>
  <c r="H1219" i="1"/>
  <c r="G1219" i="1"/>
  <c r="D1219" i="1"/>
  <c r="C1219" i="1"/>
  <c r="H1218" i="1"/>
  <c r="G1218" i="1"/>
  <c r="D1218" i="1"/>
  <c r="C1218" i="1"/>
  <c r="D1217" i="1"/>
  <c r="H1217" i="1" s="1"/>
  <c r="C1217" i="1"/>
  <c r="D1216" i="1"/>
  <c r="H1216" i="1" s="1"/>
  <c r="C1216" i="1"/>
  <c r="H1213" i="1"/>
  <c r="G1213" i="1"/>
  <c r="D1213" i="1"/>
  <c r="C1213" i="1"/>
  <c r="H1212" i="1"/>
  <c r="D1212" i="1"/>
  <c r="G1212" i="1" s="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G1166" i="1"/>
  <c r="D1166" i="1"/>
  <c r="C1166" i="1"/>
  <c r="H1166" i="1" s="1"/>
  <c r="G1165" i="1"/>
  <c r="D1165" i="1"/>
  <c r="C1165" i="1"/>
  <c r="H1165" i="1" s="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C1156" i="1"/>
  <c r="H1156" i="1" s="1"/>
  <c r="D1155" i="1"/>
  <c r="C1155" i="1"/>
  <c r="H1155"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H1062" i="1"/>
  <c r="D1062" i="1"/>
  <c r="C1062" i="1"/>
  <c r="G1062" i="1" s="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H1054" i="1"/>
  <c r="D1054" i="1"/>
  <c r="C1054" i="1"/>
  <c r="G1054" i="1" s="1"/>
  <c r="H1053" i="1"/>
  <c r="G1053" i="1"/>
  <c r="D1053" i="1"/>
  <c r="C1053" i="1"/>
  <c r="H1052" i="1"/>
  <c r="G1052" i="1"/>
  <c r="D1052" i="1"/>
  <c r="C1052" i="1"/>
  <c r="H1051" i="1"/>
  <c r="G1051" i="1"/>
  <c r="D1051" i="1"/>
  <c r="C1051" i="1"/>
  <c r="D1050" i="1"/>
  <c r="H1050" i="1" s="1"/>
  <c r="C1050" i="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2" i="1" s="1"/>
  <c r="D1031" i="1"/>
  <c r="C1031" i="1"/>
  <c r="D1030" i="1"/>
  <c r="C1030" i="1"/>
  <c r="H1030" i="1" s="1"/>
  <c r="H1029" i="1"/>
  <c r="G1029" i="1"/>
  <c r="D1029" i="1"/>
  <c r="C1029" i="1"/>
  <c r="D1028" i="1"/>
  <c r="C1028" i="1"/>
  <c r="H1027" i="1"/>
  <c r="G1027" i="1"/>
  <c r="D1027" i="1"/>
  <c r="C1027" i="1"/>
  <c r="H1026" i="1"/>
  <c r="G1026" i="1"/>
  <c r="D1026" i="1"/>
  <c r="C1026" i="1"/>
  <c r="D1025" i="1"/>
  <c r="H1025" i="1" s="1"/>
  <c r="C1025" i="1"/>
  <c r="H1024" i="1"/>
  <c r="G1024"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1" i="1"/>
  <c r="G1011" i="1"/>
  <c r="D1011" i="1"/>
  <c r="C1011" i="1"/>
  <c r="H1010" i="1"/>
  <c r="G1010" i="1"/>
  <c r="D1010" i="1"/>
  <c r="C1010" i="1"/>
  <c r="H1009" i="1"/>
  <c r="G1009" i="1"/>
  <c r="D1009" i="1"/>
  <c r="C1009" i="1"/>
  <c r="D1008" i="1"/>
  <c r="C1008" i="1"/>
  <c r="D1007" i="1"/>
  <c r="C1007" i="1"/>
  <c r="D1006" i="1"/>
  <c r="C1006" i="1"/>
  <c r="D1005" i="1"/>
  <c r="C1005" i="1"/>
  <c r="H1005" i="1" s="1"/>
  <c r="D1004" i="1"/>
  <c r="C1004" i="1"/>
  <c r="H1004" i="1" s="1"/>
  <c r="D1003" i="1"/>
  <c r="C1003" i="1"/>
  <c r="D1002" i="1"/>
  <c r="C1002" i="1"/>
  <c r="H1002" i="1" s="1"/>
  <c r="D1001" i="1"/>
  <c r="C1001" i="1"/>
  <c r="H1001" i="1" s="1"/>
  <c r="D1000" i="1"/>
  <c r="C1000" i="1"/>
  <c r="D999" i="1"/>
  <c r="C999" i="1"/>
  <c r="D998" i="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D989" i="1"/>
  <c r="C989" i="1"/>
  <c r="G989" i="1" s="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D717" i="1"/>
  <c r="H717" i="1" s="1"/>
  <c r="C717" i="1"/>
  <c r="G717" i="1" s="1"/>
  <c r="D716" i="1"/>
  <c r="H716" i="1" s="1"/>
  <c r="C716" i="1"/>
  <c r="D715" i="1"/>
  <c r="H715" i="1" s="1"/>
  <c r="C715" i="1"/>
  <c r="D714" i="1"/>
  <c r="H714" i="1" s="1"/>
  <c r="C714" i="1"/>
  <c r="D713" i="1"/>
  <c r="H713" i="1" s="1"/>
  <c r="C713" i="1"/>
  <c r="D712" i="1"/>
  <c r="C712" i="1"/>
  <c r="H712" i="1" s="1"/>
  <c r="D711" i="1"/>
  <c r="H711" i="1" s="1"/>
  <c r="C711" i="1"/>
  <c r="D710" i="1"/>
  <c r="H710" i="1" s="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G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H647" i="1" s="1"/>
  <c r="C647" i="1"/>
  <c r="H646" i="1"/>
  <c r="G646" i="1"/>
  <c r="D646" i="1"/>
  <c r="C646" i="1"/>
  <c r="D645" i="1"/>
  <c r="H645" i="1" s="1"/>
  <c r="C645" i="1"/>
  <c r="D644" i="1"/>
  <c r="G644" i="1" s="1"/>
  <c r="C644" i="1"/>
  <c r="H644" i="1" s="1"/>
  <c r="D643" i="1"/>
  <c r="C643" i="1"/>
  <c r="D642" i="1"/>
  <c r="G642" i="1" s="1"/>
  <c r="C642" i="1"/>
  <c r="H641" i="1"/>
  <c r="G641"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H411" i="1"/>
  <c r="D411" i="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C371" i="1"/>
  <c r="H370" i="1"/>
  <c r="D370" i="1"/>
  <c r="C370" i="1"/>
  <c r="G370" i="1" s="1"/>
  <c r="H369" i="1"/>
  <c r="G369" i="1"/>
  <c r="D369" i="1"/>
  <c r="C369" i="1"/>
  <c r="H368" i="1"/>
  <c r="G368" i="1"/>
  <c r="D368" i="1"/>
  <c r="C368" i="1"/>
  <c r="D367" i="1"/>
  <c r="C367" i="1"/>
  <c r="D366" i="1"/>
  <c r="C366" i="1"/>
  <c r="H366" i="1" s="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D355" i="1"/>
  <c r="C355" i="1"/>
  <c r="H355" i="1" s="1"/>
  <c r="H354" i="1"/>
  <c r="G354" i="1"/>
  <c r="D354" i="1"/>
  <c r="C354" i="1"/>
  <c r="H353" i="1"/>
  <c r="G353" i="1"/>
  <c r="D353" i="1"/>
  <c r="C353" i="1"/>
  <c r="H352" i="1"/>
  <c r="G352" i="1"/>
  <c r="D352" i="1"/>
  <c r="C352" i="1"/>
  <c r="D351" i="1"/>
  <c r="C351" i="1"/>
  <c r="H351" i="1" s="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H291" i="1" s="1"/>
  <c r="D290" i="1"/>
  <c r="G290" i="1" s="1"/>
  <c r="C290" i="1"/>
  <c r="H290" i="1" s="1"/>
  <c r="G289" i="1"/>
  <c r="D289" i="1"/>
  <c r="C289" i="1"/>
  <c r="H289" i="1" s="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C261" i="1"/>
  <c r="G261" i="1" s="1"/>
  <c r="H260" i="1"/>
  <c r="D260" i="1"/>
  <c r="C260" i="1"/>
  <c r="G260" i="1" s="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G246" i="1"/>
  <c r="D246" i="1"/>
  <c r="H246" i="1" s="1"/>
  <c r="C246" i="1"/>
  <c r="H245" i="1"/>
  <c r="G245" i="1"/>
  <c r="D245" i="1"/>
  <c r="C245" i="1"/>
  <c r="H244" i="1"/>
  <c r="G244" i="1"/>
  <c r="D244" i="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D208" i="1"/>
  <c r="C208" i="1"/>
  <c r="D207" i="1"/>
  <c r="C207"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G191" i="1"/>
  <c r="D191" i="1"/>
  <c r="C191" i="1"/>
  <c r="D190" i="1"/>
  <c r="G190" i="1" s="1"/>
  <c r="C190" i="1"/>
  <c r="D189" i="1"/>
  <c r="G189" i="1" s="1"/>
  <c r="C189" i="1"/>
  <c r="D188" i="1"/>
  <c r="G188" i="1" s="1"/>
  <c r="C188" i="1"/>
  <c r="D187" i="1"/>
  <c r="G187" i="1" s="1"/>
  <c r="C187" i="1"/>
  <c r="D186" i="1"/>
  <c r="G186" i="1" s="1"/>
  <c r="C186" i="1"/>
  <c r="D185" i="1"/>
  <c r="G185" i="1" s="1"/>
  <c r="C185" i="1"/>
  <c r="H185" i="1" s="1"/>
  <c r="D184" i="1"/>
  <c r="G184" i="1" s="1"/>
  <c r="C184" i="1"/>
  <c r="H183" i="1"/>
  <c r="D183" i="1"/>
  <c r="C183" i="1"/>
  <c r="D182" i="1"/>
  <c r="H182" i="1" s="1"/>
  <c r="C182" i="1"/>
  <c r="H181" i="1"/>
  <c r="D181" i="1"/>
  <c r="C181" i="1"/>
  <c r="H180" i="1"/>
  <c r="D180" i="1"/>
  <c r="C180" i="1"/>
  <c r="G180" i="1" s="1"/>
  <c r="H179" i="1"/>
  <c r="D179" i="1"/>
  <c r="C179" i="1"/>
  <c r="G179" i="1" s="1"/>
  <c r="H178" i="1"/>
  <c r="D178" i="1"/>
  <c r="C178" i="1"/>
  <c r="G178" i="1" s="1"/>
  <c r="H177" i="1"/>
  <c r="D177" i="1"/>
  <c r="C177" i="1"/>
  <c r="H176" i="1"/>
  <c r="D176" i="1"/>
  <c r="C176" i="1"/>
  <c r="H175" i="1"/>
  <c r="D175" i="1"/>
  <c r="C175" i="1"/>
  <c r="H174" i="1"/>
  <c r="D174" i="1"/>
  <c r="C174" i="1"/>
  <c r="C173" i="1"/>
  <c r="H172" i="1"/>
  <c r="D172" i="1"/>
  <c r="C172" i="1"/>
  <c r="H171" i="1"/>
  <c r="G171" i="1"/>
  <c r="D171" i="1"/>
  <c r="C171" i="1"/>
  <c r="H170" i="1"/>
  <c r="D170" i="1"/>
  <c r="G170" i="1" s="1"/>
  <c r="C170" i="1"/>
  <c r="H169" i="1"/>
  <c r="D169" i="1"/>
  <c r="G169" i="1" s="1"/>
  <c r="C169" i="1"/>
  <c r="D168" i="1"/>
  <c r="H168" i="1" s="1"/>
  <c r="C168" i="1"/>
  <c r="H167" i="1"/>
  <c r="D167" i="1"/>
  <c r="G167" i="1" s="1"/>
  <c r="C167" i="1"/>
  <c r="H166" i="1"/>
  <c r="D166" i="1"/>
  <c r="G166" i="1" s="1"/>
  <c r="C166" i="1"/>
  <c r="D165" i="1"/>
  <c r="G165" i="1" s="1"/>
  <c r="C165" i="1"/>
  <c r="H164" i="1"/>
  <c r="D164" i="1"/>
  <c r="G164" i="1" s="1"/>
  <c r="C164" i="1"/>
  <c r="D163" i="1"/>
  <c r="C163" i="1"/>
  <c r="H163" i="1" s="1"/>
  <c r="D162" i="1"/>
  <c r="C162" i="1"/>
  <c r="H162" i="1" s="1"/>
  <c r="D161" i="1"/>
  <c r="C161" i="1"/>
  <c r="H161" i="1" s="1"/>
  <c r="C160" i="1"/>
  <c r="H158" i="1"/>
  <c r="G158" i="1"/>
  <c r="D158" i="1"/>
  <c r="C158" i="1"/>
  <c r="D157" i="1"/>
  <c r="G157" i="1" s="1"/>
  <c r="C157" i="1"/>
  <c r="H157" i="1" s="1"/>
  <c r="H156" i="1"/>
  <c r="G156" i="1"/>
  <c r="D156" i="1"/>
  <c r="C156" i="1"/>
  <c r="D155" i="1"/>
  <c r="G155" i="1" s="1"/>
  <c r="C155" i="1"/>
  <c r="H155" i="1" s="1"/>
  <c r="H154" i="1"/>
  <c r="D154" i="1"/>
  <c r="G154" i="1" s="1"/>
  <c r="C154" i="1"/>
  <c r="H153" i="1"/>
  <c r="G153" i="1"/>
  <c r="D153" i="1"/>
  <c r="C153" i="1"/>
  <c r="H152" i="1"/>
  <c r="G152" i="1"/>
  <c r="D152" i="1"/>
  <c r="C152" i="1"/>
  <c r="H151" i="1"/>
  <c r="G151" i="1"/>
  <c r="D151" i="1"/>
  <c r="C151" i="1"/>
  <c r="D150" i="1"/>
  <c r="G150" i="1" s="1"/>
  <c r="C150" i="1"/>
  <c r="H150" i="1" s="1"/>
  <c r="D149" i="1"/>
  <c r="G149" i="1" s="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G131" i="1" s="1"/>
  <c r="C131" i="1"/>
  <c r="D130" i="1"/>
  <c r="G130" i="1" s="1"/>
  <c r="C130" i="1"/>
  <c r="H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D81" i="1"/>
  <c r="C81" i="1"/>
  <c r="H81" i="1" s="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H70" i="1"/>
  <c r="G70" i="1"/>
  <c r="D70" i="1"/>
  <c r="C70" i="1"/>
  <c r="H69" i="1"/>
  <c r="G69" i="1"/>
  <c r="D69" i="1"/>
  <c r="C69" i="1"/>
  <c r="H68" i="1"/>
  <c r="G68" i="1"/>
  <c r="D68" i="1"/>
  <c r="C68" i="1"/>
  <c r="H67" i="1"/>
  <c r="G67" i="1"/>
  <c r="D67" i="1"/>
  <c r="C67" i="1"/>
  <c r="H66" i="1"/>
  <c r="G66" i="1"/>
  <c r="D66" i="1"/>
  <c r="C66" i="1"/>
  <c r="G65" i="1"/>
  <c r="D65" i="1"/>
  <c r="C65" i="1"/>
  <c r="H65" i="1" s="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41" i="9" l="1"/>
  <c r="B41" i="9" s="1"/>
  <c r="G712" i="1"/>
  <c r="E44" i="9"/>
  <c r="B44" i="9" s="1"/>
  <c r="H1483" i="1"/>
  <c r="G1483" i="1"/>
  <c r="D6" i="8"/>
  <c r="C1481" i="1" s="1"/>
  <c r="G1245" i="1"/>
  <c r="G1244" i="1"/>
  <c r="E290" i="9"/>
  <c r="B290" i="9" s="1"/>
  <c r="G1264" i="1"/>
  <c r="H1453" i="1"/>
  <c r="F107" i="6"/>
  <c r="H1232" i="1"/>
  <c r="G1224" i="1"/>
  <c r="H1229" i="1"/>
  <c r="E280" i="9"/>
  <c r="B280" i="9" s="1"/>
  <c r="E237" i="5"/>
  <c r="D1215" i="1"/>
  <c r="G1216" i="1"/>
  <c r="G1217" i="1"/>
  <c r="F239" i="5"/>
  <c r="G1160" i="1"/>
  <c r="D1157" i="1"/>
  <c r="H1157" i="1" s="1"/>
  <c r="D1154" i="1"/>
  <c r="H1124" i="1"/>
  <c r="G1137" i="1"/>
  <c r="F146" i="5"/>
  <c r="G1064" i="1"/>
  <c r="F78" i="5"/>
  <c r="G1056" i="1"/>
  <c r="G1050" i="1"/>
  <c r="F52" i="5"/>
  <c r="H1031" i="1"/>
  <c r="H1028" i="1"/>
  <c r="G1025" i="1"/>
  <c r="H1012" i="1"/>
  <c r="H1007" i="1"/>
  <c r="H1008" i="1"/>
  <c r="E12" i="5"/>
  <c r="D990" i="1" s="1"/>
  <c r="H1006" i="1"/>
  <c r="H1003" i="1"/>
  <c r="H1000" i="1"/>
  <c r="H999" i="1"/>
  <c r="H998" i="1"/>
  <c r="F19" i="5"/>
  <c r="D997" i="1"/>
  <c r="H997" i="1" s="1"/>
  <c r="E7" i="5"/>
  <c r="G719" i="1"/>
  <c r="G718" i="1"/>
  <c r="G716" i="1"/>
  <c r="G715" i="1"/>
  <c r="G714" i="1"/>
  <c r="G713" i="1"/>
  <c r="G711" i="1"/>
  <c r="E39" i="9"/>
  <c r="B39" i="9" s="1"/>
  <c r="F217" i="9"/>
  <c r="B217" i="9" s="1"/>
  <c r="G710" i="1"/>
  <c r="H687" i="1"/>
  <c r="G647" i="1"/>
  <c r="E274" i="9"/>
  <c r="B274" i="9" s="1"/>
  <c r="H643" i="1"/>
  <c r="G411" i="1"/>
  <c r="F416" i="4"/>
  <c r="G405" i="1"/>
  <c r="G291" i="1"/>
  <c r="H413" i="1"/>
  <c r="F418" i="4"/>
  <c r="H288" i="1"/>
  <c r="G243" i="1"/>
  <c r="H642" i="1"/>
  <c r="G643" i="1"/>
  <c r="G645" i="1"/>
  <c r="G371" i="1"/>
  <c r="H367" i="1"/>
  <c r="H364" i="1"/>
  <c r="F369" i="4"/>
  <c r="H365" i="1"/>
  <c r="E363" i="4"/>
  <c r="D358" i="1" s="1"/>
  <c r="H209" i="1"/>
  <c r="H208" i="1"/>
  <c r="H207" i="1"/>
  <c r="F210" i="4"/>
  <c r="H191" i="1"/>
  <c r="H190" i="1"/>
  <c r="H189" i="1"/>
  <c r="H188" i="1"/>
  <c r="H187" i="1"/>
  <c r="H186" i="1"/>
  <c r="F222" i="9"/>
  <c r="H184" i="1"/>
  <c r="G183" i="1"/>
  <c r="F220" i="9"/>
  <c r="B220" i="9" s="1"/>
  <c r="G182" i="1"/>
  <c r="G181" i="1"/>
  <c r="E43" i="9"/>
  <c r="B43" i="9" s="1"/>
  <c r="E42" i="9"/>
  <c r="B42" i="9" s="1"/>
  <c r="D173" i="1"/>
  <c r="H173" i="1" s="1"/>
  <c r="F218" i="9"/>
  <c r="B218" i="9" s="1"/>
  <c r="G177" i="1"/>
  <c r="G176" i="1"/>
  <c r="G175" i="1"/>
  <c r="G174" i="1"/>
  <c r="G172" i="1"/>
  <c r="H165" i="1"/>
  <c r="G168" i="1"/>
  <c r="E163" i="4"/>
  <c r="D159" i="1" s="1"/>
  <c r="F169" i="4"/>
  <c r="D160" i="1"/>
  <c r="H160" i="1" s="1"/>
  <c r="E40" i="9"/>
  <c r="B40" i="9" s="1"/>
  <c r="F164" i="4"/>
  <c r="E152" i="4"/>
  <c r="F159" i="4"/>
  <c r="H131" i="1"/>
  <c r="F112" i="4"/>
  <c r="F106" i="4"/>
  <c r="G83" i="1"/>
  <c r="F83" i="4"/>
  <c r="H79" i="1"/>
  <c r="G71" i="1"/>
  <c r="H64" i="1"/>
  <c r="G1401" i="1"/>
  <c r="G1403" i="1"/>
  <c r="G1232" i="1"/>
  <c r="G1227" i="1"/>
  <c r="G1229" i="1"/>
  <c r="C1223" i="1"/>
  <c r="D245" i="5"/>
  <c r="G1155" i="1"/>
  <c r="G1156" i="1"/>
  <c r="G1048" i="1"/>
  <c r="H1048" i="1"/>
  <c r="G1030" i="1"/>
  <c r="G1031" i="1"/>
  <c r="G1032" i="1"/>
  <c r="G1033" i="1"/>
  <c r="C1023" i="1"/>
  <c r="G1028" i="1"/>
  <c r="G1012" i="1"/>
  <c r="G1007" i="1"/>
  <c r="G1008" i="1"/>
  <c r="G998" i="1"/>
  <c r="G999" i="1"/>
  <c r="G1000" i="1"/>
  <c r="G1001" i="1"/>
  <c r="G1002" i="1"/>
  <c r="G1003" i="1"/>
  <c r="G1004" i="1"/>
  <c r="G1005" i="1"/>
  <c r="G1006" i="1"/>
  <c r="H986" i="1"/>
  <c r="G986" i="1"/>
  <c r="E37" i="9"/>
  <c r="B37" i="9" s="1"/>
  <c r="E22" i="9"/>
  <c r="B22" i="9" s="1"/>
  <c r="G364" i="1"/>
  <c r="G365" i="1"/>
  <c r="G366" i="1"/>
  <c r="G367" i="1"/>
  <c r="G351" i="1"/>
  <c r="G355" i="1"/>
  <c r="G413" i="1"/>
  <c r="C412" i="1"/>
  <c r="C259" i="1"/>
  <c r="G208" i="1"/>
  <c r="G206" i="1"/>
  <c r="G207" i="1"/>
  <c r="G209" i="1"/>
  <c r="E45" i="9"/>
  <c r="B45" i="9" s="1"/>
  <c r="F219" i="9"/>
  <c r="B219" i="9" s="1"/>
  <c r="G160" i="1"/>
  <c r="G161" i="1"/>
  <c r="G162" i="1"/>
  <c r="G163" i="1"/>
  <c r="F133" i="4"/>
  <c r="C129" i="1"/>
  <c r="F134" i="4"/>
  <c r="G79" i="1"/>
  <c r="G81" i="1"/>
  <c r="E29" i="9"/>
  <c r="B29" i="9" s="1"/>
  <c r="F216" i="9"/>
  <c r="B216" i="9" s="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278" i="1"/>
  <c r="G1282" i="1"/>
  <c r="G1286" i="1"/>
  <c r="G1290"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277" i="1"/>
  <c r="H1279" i="1"/>
  <c r="G1281" i="1"/>
  <c r="H1283" i="1"/>
  <c r="G1285" i="1"/>
  <c r="H1287" i="1"/>
  <c r="G1289" i="1"/>
  <c r="H1291" i="1"/>
  <c r="G1293"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4" i="1"/>
  <c r="H1425" i="1"/>
  <c r="H1426" i="1"/>
  <c r="H1430" i="1"/>
  <c r="H1434" i="1"/>
  <c r="H1438" i="1"/>
  <c r="J1439" i="1"/>
  <c r="J1440" i="1"/>
  <c r="J1441" i="1"/>
  <c r="J1442" i="1"/>
  <c r="J1443" i="1"/>
  <c r="J1444" i="1"/>
  <c r="H1446" i="1"/>
  <c r="I1446" i="1" s="1"/>
  <c r="J1446" i="1"/>
  <c r="J1447" i="1"/>
  <c r="H1447" i="1"/>
  <c r="I1447" i="1" s="1"/>
  <c r="H1448" i="1"/>
  <c r="I1448" i="1" s="1"/>
  <c r="J1448" i="1"/>
  <c r="J1449" i="1"/>
  <c r="H1449" i="1"/>
  <c r="I1449" i="1" s="1"/>
  <c r="H1450" i="1"/>
  <c r="I1450" i="1" s="1"/>
  <c r="J1450" i="1"/>
  <c r="J1451" i="1"/>
  <c r="H1451" i="1"/>
  <c r="I1451" i="1" s="1"/>
  <c r="H1452" i="1"/>
  <c r="I1452" i="1" s="1"/>
  <c r="J1452" i="1"/>
  <c r="J1460" i="1"/>
  <c r="H1460" i="1"/>
  <c r="I1460" i="1" s="1"/>
  <c r="G1462" i="1"/>
  <c r="I1462" i="1" s="1"/>
  <c r="I1463" i="1"/>
  <c r="G1464" i="1"/>
  <c r="I1464" i="1" s="1"/>
  <c r="G1427" i="1"/>
  <c r="G1431" i="1"/>
  <c r="G1439" i="1"/>
  <c r="I1439" i="1" s="1"/>
  <c r="G1441" i="1"/>
  <c r="I1441" i="1" s="1"/>
  <c r="G1443" i="1"/>
  <c r="I1443" i="1" s="1"/>
  <c r="J1445" i="1"/>
  <c r="J1458" i="1"/>
  <c r="H1458" i="1"/>
  <c r="G1459" i="1"/>
  <c r="J1462" i="1"/>
  <c r="J1464" i="1"/>
  <c r="H1466" i="1"/>
  <c r="G1466" i="1"/>
  <c r="I1466" i="1" s="1"/>
  <c r="J1455" i="1"/>
  <c r="H1455" i="1"/>
  <c r="I1455" i="1" s="1"/>
  <c r="J1456" i="1"/>
  <c r="H1456" i="1"/>
  <c r="I1456" i="1" s="1"/>
  <c r="G1429" i="1"/>
  <c r="G1433" i="1"/>
  <c r="G1437" i="1"/>
  <c r="H1440" i="1"/>
  <c r="I1440" i="1" s="1"/>
  <c r="H1442" i="1"/>
  <c r="I1442" i="1" s="1"/>
  <c r="H1444" i="1"/>
  <c r="I1444" i="1" s="1"/>
  <c r="G1458" i="1"/>
  <c r="I1458" i="1" s="1"/>
  <c r="J1466" i="1"/>
  <c r="E6" i="4"/>
  <c r="J1472" i="1"/>
  <c r="J1477" i="1"/>
  <c r="H1557" i="1"/>
  <c r="G1557" i="1"/>
  <c r="H1561" i="1"/>
  <c r="G1561" i="1"/>
  <c r="H1565" i="1"/>
  <c r="G1565" i="1"/>
  <c r="H1569" i="1"/>
  <c r="G1569" i="1"/>
  <c r="H1573" i="1"/>
  <c r="G1573" i="1"/>
  <c r="F352" i="4"/>
  <c r="D351" i="4"/>
  <c r="F581" i="4"/>
  <c r="D580" i="4"/>
  <c r="I24" i="3"/>
  <c r="I36" i="3"/>
  <c r="C1576" i="1"/>
  <c r="G1445" i="1"/>
  <c r="H1457" i="1"/>
  <c r="I1457" i="1" s="1"/>
  <c r="J1457" i="1"/>
  <c r="H1461" i="1"/>
  <c r="G1465" i="1"/>
  <c r="I1465" i="1" s="1"/>
  <c r="G1471" i="1"/>
  <c r="I1471" i="1" s="1"/>
  <c r="G1476" i="1"/>
  <c r="I1476" i="1" s="1"/>
  <c r="H1500" i="1"/>
  <c r="G1502" i="1"/>
  <c r="G1505" i="1"/>
  <c r="H1508" i="1"/>
  <c r="G1510" i="1"/>
  <c r="G1513" i="1"/>
  <c r="H1516" i="1"/>
  <c r="G1521" i="1"/>
  <c r="G1526" i="1"/>
  <c r="G1529" i="1"/>
  <c r="H1532" i="1"/>
  <c r="G1534" i="1"/>
  <c r="G1578" i="1"/>
  <c r="D82" i="4"/>
  <c r="D224" i="4"/>
  <c r="F300" i="4"/>
  <c r="D299" i="4"/>
  <c r="E515" i="4"/>
  <c r="D509" i="1" s="1"/>
  <c r="E580" i="4"/>
  <c r="D574" i="1" s="1"/>
  <c r="G291" i="9"/>
  <c r="F190" i="5"/>
  <c r="H29" i="3"/>
  <c r="J1468" i="1"/>
  <c r="G1472" i="1"/>
  <c r="I1472" i="1" s="1"/>
  <c r="J1474" i="1"/>
  <c r="G1477" i="1"/>
  <c r="I1477" i="1" s="1"/>
  <c r="J1479" i="1"/>
  <c r="D50" i="4"/>
  <c r="F197" i="4"/>
  <c r="D196" i="4"/>
  <c r="E298" i="4"/>
  <c r="D459" i="4"/>
  <c r="D529" i="4"/>
  <c r="H1459" i="1"/>
  <c r="J1459" i="1"/>
  <c r="G1480" i="1"/>
  <c r="G1501" i="1"/>
  <c r="H1504" i="1"/>
  <c r="G1509" i="1"/>
  <c r="H1512" i="1"/>
  <c r="H1520" i="1"/>
  <c r="G1525" i="1"/>
  <c r="H1528" i="1"/>
  <c r="G1533" i="1"/>
  <c r="H1556" i="1"/>
  <c r="H1577" i="1"/>
  <c r="G1577" i="1"/>
  <c r="F45" i="4"/>
  <c r="D44" i="4"/>
  <c r="F125" i="4"/>
  <c r="D124" i="4"/>
  <c r="F153" i="4"/>
  <c r="D152" i="4"/>
  <c r="D363" i="4"/>
  <c r="D484" i="4"/>
  <c r="E567" i="4"/>
  <c r="D561" i="1" s="1"/>
  <c r="E190" i="5"/>
  <c r="F36" i="6"/>
  <c r="D35" i="6"/>
  <c r="E87" i="5"/>
  <c r="D1065" i="1" s="1"/>
  <c r="D177" i="5"/>
  <c r="F180" i="5"/>
  <c r="F207" i="5"/>
  <c r="D206" i="5"/>
  <c r="F5" i="6"/>
  <c r="E35" i="6"/>
  <c r="D114" i="6"/>
  <c r="F130" i="6"/>
  <c r="D129" i="6"/>
  <c r="D7" i="4"/>
  <c r="D139" i="4"/>
  <c r="D163" i="4"/>
  <c r="D344" i="4"/>
  <c r="D396" i="4"/>
  <c r="D643" i="4"/>
  <c r="D421" i="4"/>
  <c r="D515" i="4"/>
  <c r="D567" i="4"/>
  <c r="E593" i="4"/>
  <c r="D587" i="1" s="1"/>
  <c r="D644" i="4"/>
  <c r="D12" i="5"/>
  <c r="D7" i="5" s="1"/>
  <c r="E206" i="5"/>
  <c r="D42" i="8"/>
  <c r="E643" i="4"/>
  <c r="D637" i="1" s="1"/>
  <c r="D593" i="4"/>
  <c r="F603" i="4"/>
  <c r="F8" i="5"/>
  <c r="F70" i="5"/>
  <c r="D69" i="5"/>
  <c r="D238" i="5"/>
  <c r="E5" i="7"/>
  <c r="G297" i="9" s="1"/>
  <c r="E297" i="9" s="1"/>
  <c r="D49" i="8"/>
  <c r="E73" i="9"/>
  <c r="B73" i="9" s="1"/>
  <c r="E287" i="9"/>
  <c r="B287"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79" i="9"/>
  <c r="E179" i="9" s="1"/>
  <c r="B17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1" i="9"/>
  <c r="E181" i="9" s="1"/>
  <c r="B181" i="9" s="1"/>
  <c r="G177" i="9"/>
  <c r="E177" i="9" s="1"/>
  <c r="B177" i="9" s="1"/>
  <c r="G165" i="9"/>
  <c r="E165" i="9" s="1"/>
  <c r="B165" i="9" s="1"/>
  <c r="H164"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8" i="9"/>
  <c r="E178" i="9" s="1"/>
  <c r="B178" i="9" s="1"/>
  <c r="G164" i="9"/>
  <c r="E164" i="9" s="1"/>
  <c r="B164" i="9" s="1"/>
  <c r="G163" i="9"/>
  <c r="E163" i="9" s="1"/>
  <c r="B163" i="9" s="1"/>
  <c r="G162" i="9"/>
  <c r="E162" i="9" s="1"/>
  <c r="B162" i="9" s="1"/>
  <c r="G161" i="9"/>
  <c r="E161" i="9" s="1"/>
  <c r="B161" i="9" s="1"/>
  <c r="G160" i="9"/>
  <c r="E160" i="9" s="1"/>
  <c r="B160" i="9" s="1"/>
  <c r="I10" i="9"/>
  <c r="E286" i="9"/>
  <c r="B286" i="9" s="1"/>
  <c r="B214" i="9"/>
  <c r="B222" i="9"/>
  <c r="B228" i="9"/>
  <c r="B236" i="9"/>
  <c r="B244" i="9"/>
  <c r="B252" i="9"/>
  <c r="B260" i="9"/>
  <c r="B268" i="9"/>
  <c r="B232" i="9"/>
  <c r="B240" i="9"/>
  <c r="B248" i="9"/>
  <c r="B256" i="9"/>
  <c r="B264" i="9"/>
  <c r="B273" i="9"/>
  <c r="E279" i="9"/>
  <c r="B279" i="9" s="1"/>
  <c r="E284" i="9"/>
  <c r="B284" i="9" s="1"/>
  <c r="H1481" i="1" l="1"/>
  <c r="G1481" i="1"/>
  <c r="I23" i="3"/>
  <c r="D1214" i="1"/>
  <c r="G1157" i="1"/>
  <c r="G997" i="1"/>
  <c r="I20" i="3"/>
  <c r="D985" i="1"/>
  <c r="E350" i="4"/>
  <c r="D345" i="1" s="1"/>
  <c r="G173" i="1"/>
  <c r="E151" i="4"/>
  <c r="D148" i="1"/>
  <c r="F245" i="5"/>
  <c r="C1222" i="1"/>
  <c r="H1223" i="1"/>
  <c r="G1223" i="1"/>
  <c r="G1023" i="1"/>
  <c r="H1023" i="1"/>
  <c r="F212" i="9"/>
  <c r="B212" i="9" s="1"/>
  <c r="H412" i="1"/>
  <c r="G412" i="1"/>
  <c r="G259" i="1"/>
  <c r="H259" i="1"/>
  <c r="G129" i="1"/>
  <c r="H129" i="1"/>
  <c r="B297" i="9"/>
  <c r="E296" i="9"/>
  <c r="I10" i="3" s="1"/>
  <c r="B191" i="9"/>
  <c r="D68" i="5"/>
  <c r="F69" i="5"/>
  <c r="C1047" i="1"/>
  <c r="F12" i="5"/>
  <c r="C990" i="1"/>
  <c r="F515" i="4"/>
  <c r="C509" i="1"/>
  <c r="F344" i="4"/>
  <c r="C339" i="1"/>
  <c r="I25" i="3"/>
  <c r="D1329" i="1"/>
  <c r="G292" i="9"/>
  <c r="F206" i="5"/>
  <c r="C1183" i="1"/>
  <c r="H1065" i="1"/>
  <c r="G1065" i="1"/>
  <c r="F529" i="4"/>
  <c r="D528" i="4"/>
  <c r="C523" i="1"/>
  <c r="I1459" i="1"/>
  <c r="D43" i="8"/>
  <c r="G295" i="9" s="1"/>
  <c r="E295" i="9" s="1"/>
  <c r="B295" i="9" s="1"/>
  <c r="C1524" i="1"/>
  <c r="F593" i="4"/>
  <c r="C587" i="1"/>
  <c r="K1432" i="9"/>
  <c r="C1517" i="1"/>
  <c r="I34" i="3"/>
  <c r="F644" i="4"/>
  <c r="C638" i="1"/>
  <c r="D420" i="4"/>
  <c r="F421" i="4"/>
  <c r="C415" i="1"/>
  <c r="F163" i="4"/>
  <c r="C159" i="1"/>
  <c r="F129" i="6"/>
  <c r="C1423" i="1"/>
  <c r="F35" i="6"/>
  <c r="H25" i="3"/>
  <c r="C1329" i="1"/>
  <c r="F484" i="4"/>
  <c r="C478" i="1"/>
  <c r="F124" i="4"/>
  <c r="C120" i="1"/>
  <c r="F459" i="4"/>
  <c r="C453" i="1"/>
  <c r="F50" i="4"/>
  <c r="C46" i="1"/>
  <c r="F224" i="4"/>
  <c r="C220" i="1"/>
  <c r="E528" i="4"/>
  <c r="I29" i="3"/>
  <c r="D1436" i="1"/>
  <c r="D6" i="5"/>
  <c r="F7" i="5"/>
  <c r="H20" i="3"/>
  <c r="C985" i="1"/>
  <c r="F643" i="4"/>
  <c r="C637" i="1"/>
  <c r="F139" i="4"/>
  <c r="C135" i="1"/>
  <c r="D141" i="6"/>
  <c r="F363" i="4"/>
  <c r="C358" i="1"/>
  <c r="D293" i="1"/>
  <c r="E408" i="4"/>
  <c r="D403" i="1" s="1"/>
  <c r="F82" i="4"/>
  <c r="C78" i="1"/>
  <c r="E141" i="6"/>
  <c r="F351" i="4"/>
  <c r="D350" i="4"/>
  <c r="C346" i="1"/>
  <c r="E412" i="4"/>
  <c r="I16" i="3"/>
  <c r="D2" i="1"/>
  <c r="F238" i="5"/>
  <c r="D237" i="5"/>
  <c r="C1215" i="1"/>
  <c r="H292" i="9"/>
  <c r="D1183" i="1"/>
  <c r="F567" i="4"/>
  <c r="C561" i="1"/>
  <c r="F396" i="4"/>
  <c r="C391" i="1"/>
  <c r="D6" i="4"/>
  <c r="F7" i="4"/>
  <c r="C3" i="1"/>
  <c r="H27" i="3"/>
  <c r="F114" i="6"/>
  <c r="C1408" i="1"/>
  <c r="G289" i="9"/>
  <c r="E289" i="9" s="1"/>
  <c r="B289" i="9" s="1"/>
  <c r="D176" i="5"/>
  <c r="F177" i="5"/>
  <c r="C1154" i="1"/>
  <c r="H291" i="9"/>
  <c r="E291" i="9" s="1"/>
  <c r="B291" i="9" s="1"/>
  <c r="E176" i="5"/>
  <c r="D1167" i="1"/>
  <c r="G20" i="9"/>
  <c r="H20" i="9"/>
  <c r="F152" i="4"/>
  <c r="D151" i="4"/>
  <c r="C148" i="1"/>
  <c r="F44" i="4"/>
  <c r="C40" i="1"/>
  <c r="F196" i="4"/>
  <c r="C192" i="1"/>
  <c r="F299" i="4"/>
  <c r="D298" i="4"/>
  <c r="C294" i="1"/>
  <c r="G1576" i="1"/>
  <c r="H1576" i="1"/>
  <c r="F580" i="4"/>
  <c r="C574" i="1"/>
  <c r="E420" i="4"/>
  <c r="E68" i="5"/>
  <c r="E407" i="4" l="1"/>
  <c r="D402" i="1" s="1"/>
  <c r="D147" i="1"/>
  <c r="E289" i="4"/>
  <c r="I17" i="3"/>
  <c r="H1222" i="1"/>
  <c r="G1222" i="1"/>
  <c r="I21" i="3"/>
  <c r="D1046" i="1"/>
  <c r="E6" i="5"/>
  <c r="G282" i="9" s="1"/>
  <c r="E282" i="9" s="1"/>
  <c r="B282" i="9" s="1"/>
  <c r="H391" i="1"/>
  <c r="G391" i="1"/>
  <c r="I28" i="3"/>
  <c r="D1435" i="1"/>
  <c r="E635" i="4"/>
  <c r="D629" i="1" s="1"/>
  <c r="D414" i="1"/>
  <c r="H192" i="1"/>
  <c r="G192" i="1"/>
  <c r="G148" i="1"/>
  <c r="H148" i="1"/>
  <c r="H1154" i="1"/>
  <c r="G1154" i="1"/>
  <c r="G299" i="9"/>
  <c r="E299" i="9" s="1"/>
  <c r="H3" i="1"/>
  <c r="G3" i="1"/>
  <c r="H346" i="1"/>
  <c r="G346" i="1"/>
  <c r="H78" i="1"/>
  <c r="G78" i="1"/>
  <c r="H637" i="1"/>
  <c r="G637" i="1"/>
  <c r="H46" i="1"/>
  <c r="G46" i="1"/>
  <c r="G120" i="1"/>
  <c r="H120" i="1"/>
  <c r="G1329" i="1"/>
  <c r="H1329" i="1"/>
  <c r="H9" i="3"/>
  <c r="H587" i="1"/>
  <c r="G587" i="1"/>
  <c r="H523" i="1"/>
  <c r="G523" i="1"/>
  <c r="H509" i="1"/>
  <c r="G509" i="1"/>
  <c r="H1047" i="1"/>
  <c r="G1047" i="1"/>
  <c r="E639" i="4"/>
  <c r="D407" i="1"/>
  <c r="E20" i="9"/>
  <c r="H574" i="1"/>
  <c r="G574" i="1"/>
  <c r="H294" i="1"/>
  <c r="G294" i="1"/>
  <c r="H17" i="3"/>
  <c r="F151" i="4"/>
  <c r="D289" i="4"/>
  <c r="D290" i="4" s="1"/>
  <c r="C147" i="1"/>
  <c r="H1167" i="1"/>
  <c r="G1167" i="1"/>
  <c r="G1408" i="1"/>
  <c r="H1408" i="1"/>
  <c r="H561" i="1"/>
  <c r="G561" i="1"/>
  <c r="H1215" i="1"/>
  <c r="G1215" i="1"/>
  <c r="F350" i="4"/>
  <c r="D408" i="4"/>
  <c r="C345" i="1"/>
  <c r="F141" i="6"/>
  <c r="H28" i="3"/>
  <c r="C1435" i="1"/>
  <c r="E636" i="4"/>
  <c r="D630" i="1" s="1"/>
  <c r="D522" i="1"/>
  <c r="H159" i="1"/>
  <c r="G159" i="1"/>
  <c r="D635" i="4"/>
  <c r="F420" i="4"/>
  <c r="C414" i="1"/>
  <c r="H1517" i="1"/>
  <c r="G1517" i="1"/>
  <c r="F528" i="4"/>
  <c r="D636" i="4"/>
  <c r="C522" i="1"/>
  <c r="H1183" i="1"/>
  <c r="G1183" i="1"/>
  <c r="D407" i="4"/>
  <c r="F298" i="4"/>
  <c r="C293" i="1"/>
  <c r="H40" i="1"/>
  <c r="G40" i="1"/>
  <c r="E175" i="5"/>
  <c r="D1152" i="1" s="1"/>
  <c r="I22" i="3"/>
  <c r="D1153" i="1"/>
  <c r="F176" i="5"/>
  <c r="D175" i="5"/>
  <c r="H22" i="3"/>
  <c r="C1153" i="1"/>
  <c r="D412" i="4"/>
  <c r="F6" i="4"/>
  <c r="H16" i="3"/>
  <c r="C2" i="1"/>
  <c r="F237" i="5"/>
  <c r="H23" i="3"/>
  <c r="C1214" i="1"/>
  <c r="H135" i="1"/>
  <c r="G135" i="1"/>
  <c r="G294" i="9"/>
  <c r="E294" i="9" s="1"/>
  <c r="F6" i="5"/>
  <c r="C984" i="1"/>
  <c r="H220" i="1"/>
  <c r="G220" i="1"/>
  <c r="H453" i="1"/>
  <c r="G453" i="1"/>
  <c r="H478" i="1"/>
  <c r="G478" i="1"/>
  <c r="H638" i="1"/>
  <c r="G638" i="1"/>
  <c r="G1524" i="1"/>
  <c r="H1524" i="1"/>
  <c r="H339" i="1"/>
  <c r="G339" i="1"/>
  <c r="H990" i="1"/>
  <c r="G990" i="1"/>
  <c r="F68" i="5"/>
  <c r="H21" i="3"/>
  <c r="C1046" i="1"/>
  <c r="H358" i="1"/>
  <c r="G358" i="1"/>
  <c r="H985" i="1"/>
  <c r="G985" i="1"/>
  <c r="H1436" i="1"/>
  <c r="G1436" i="1"/>
  <c r="G1423" i="1"/>
  <c r="H1423" i="1"/>
  <c r="H415" i="1"/>
  <c r="G415" i="1"/>
  <c r="I35" i="3"/>
  <c r="C1518" i="1"/>
  <c r="H11" i="3" s="1"/>
  <c r="E292" i="9"/>
  <c r="B292" i="9" s="1"/>
  <c r="E290" i="4" l="1"/>
  <c r="D286" i="1" s="1"/>
  <c r="E291" i="4"/>
  <c r="D287" i="1" s="1"/>
  <c r="E413" i="4"/>
  <c r="D285" i="1"/>
  <c r="N3" i="9"/>
  <c r="H1214" i="1"/>
  <c r="G1214" i="1"/>
  <c r="H1153" i="1"/>
  <c r="G1153" i="1"/>
  <c r="H414" i="1"/>
  <c r="G414" i="1"/>
  <c r="D633" i="1"/>
  <c r="E298" i="9"/>
  <c r="I9" i="3" s="1"/>
  <c r="B299" i="9"/>
  <c r="H1046" i="1"/>
  <c r="G1046" i="1"/>
  <c r="H293" i="1"/>
  <c r="G293" i="1"/>
  <c r="G147" i="1"/>
  <c r="H147" i="1"/>
  <c r="E19" i="9"/>
  <c r="B20" i="9"/>
  <c r="K3" i="9"/>
  <c r="H276" i="9"/>
  <c r="D984" i="1"/>
  <c r="G984" i="1" s="1"/>
  <c r="H1518" i="1"/>
  <c r="G1518" i="1"/>
  <c r="D639" i="4"/>
  <c r="F412" i="4"/>
  <c r="C407" i="1"/>
  <c r="F175" i="5"/>
  <c r="C1152" i="1"/>
  <c r="H522" i="1"/>
  <c r="G522" i="1"/>
  <c r="F635" i="4"/>
  <c r="C629" i="1"/>
  <c r="H345" i="1"/>
  <c r="G345" i="1"/>
  <c r="D291" i="4"/>
  <c r="F289" i="4"/>
  <c r="D413" i="4"/>
  <c r="C285" i="1"/>
  <c r="E293" i="9"/>
  <c r="I11" i="3" s="1"/>
  <c r="B294" i="9"/>
  <c r="G276" i="9"/>
  <c r="H2" i="1"/>
  <c r="G2" i="1"/>
  <c r="F290" i="4"/>
  <c r="C286" i="1"/>
  <c r="F407" i="4"/>
  <c r="C402" i="1"/>
  <c r="F636" i="4"/>
  <c r="C630" i="1"/>
  <c r="G1435" i="1"/>
  <c r="H1435" i="1"/>
  <c r="F408" i="4"/>
  <c r="C403" i="1"/>
  <c r="E276" i="9" l="1"/>
  <c r="E275" i="9" s="1"/>
  <c r="E415" i="4"/>
  <c r="D410" i="1" s="1"/>
  <c r="D408" i="1"/>
  <c r="E414" i="4"/>
  <c r="D409" i="1" s="1"/>
  <c r="E640" i="4"/>
  <c r="H630" i="1"/>
  <c r="G630" i="1"/>
  <c r="H402" i="1"/>
  <c r="G402" i="1"/>
  <c r="F291" i="4"/>
  <c r="C287" i="1"/>
  <c r="F639" i="4"/>
  <c r="C633" i="1"/>
  <c r="H984" i="1"/>
  <c r="H285" i="1"/>
  <c r="G285" i="1"/>
  <c r="H407" i="1"/>
  <c r="G407" i="1"/>
  <c r="H8" i="3"/>
  <c r="D415" i="4"/>
  <c r="F413" i="4"/>
  <c r="D640" i="4"/>
  <c r="C408" i="1"/>
  <c r="H403" i="1"/>
  <c r="G403" i="1"/>
  <c r="H286" i="1"/>
  <c r="G286" i="1"/>
  <c r="H629" i="1"/>
  <c r="G629" i="1"/>
  <c r="H1152" i="1"/>
  <c r="G1152" i="1"/>
  <c r="D414" i="4"/>
  <c r="B276" i="9" l="1"/>
  <c r="E642" i="4"/>
  <c r="D634" i="1"/>
  <c r="E641" i="4"/>
  <c r="H408" i="1"/>
  <c r="G408" i="1"/>
  <c r="F414" i="4"/>
  <c r="C409" i="1"/>
  <c r="D642" i="4"/>
  <c r="F640" i="4"/>
  <c r="C634" i="1"/>
  <c r="H287" i="1"/>
  <c r="G287" i="1"/>
  <c r="H633" i="1"/>
  <c r="G633" i="1"/>
  <c r="F415" i="4"/>
  <c r="C410" i="1"/>
  <c r="D641" i="4"/>
  <c r="M3" i="9"/>
  <c r="I8" i="3"/>
  <c r="D635" i="1" l="1"/>
  <c r="E645" i="4"/>
  <c r="E646" i="4"/>
  <c r="D636" i="1"/>
  <c r="H410" i="1"/>
  <c r="G410" i="1"/>
  <c r="H409" i="1"/>
  <c r="G409" i="1"/>
  <c r="F641" i="4"/>
  <c r="D645" i="4"/>
  <c r="C635" i="1"/>
  <c r="H634" i="1"/>
  <c r="G634" i="1"/>
  <c r="D646" i="4"/>
  <c r="F642" i="4"/>
  <c r="C636" i="1"/>
  <c r="I19" i="3" l="1"/>
  <c r="D640" i="1"/>
  <c r="I18" i="3"/>
  <c r="D639" i="1"/>
  <c r="H7" i="3" s="1"/>
  <c r="H636" i="1"/>
  <c r="G636" i="1"/>
  <c r="H635" i="1"/>
  <c r="G635" i="1"/>
  <c r="F646" i="4"/>
  <c r="H19" i="3"/>
  <c r="C640" i="1"/>
  <c r="F645" i="4"/>
  <c r="H18" i="3"/>
  <c r="C639" i="1"/>
  <c r="J3" i="9" l="1"/>
  <c r="I7" i="3"/>
  <c r="H640" i="1"/>
  <c r="G640" i="1"/>
  <c r="H639" i="1"/>
  <c r="G639" i="1"/>
  <c r="M272" i="9" l="1"/>
  <c r="L272" i="9"/>
  <c r="H18" i="9"/>
  <c r="G18" i="9"/>
  <c r="K6" i="9"/>
  <c r="J11" i="9"/>
  <c r="I17" i="9"/>
  <c r="J8" i="9"/>
  <c r="G15" i="9"/>
  <c r="J7" i="9"/>
  <c r="I12" i="9"/>
  <c r="I9" i="9"/>
  <c r="H16" i="9"/>
  <c r="K8" i="9"/>
  <c r="J13" i="9"/>
  <c r="K9" i="9"/>
  <c r="L15" i="9"/>
  <c r="I8" i="9"/>
  <c r="M15" i="9"/>
  <c r="I5" i="9"/>
  <c r="K11" i="9"/>
  <c r="J17" i="9"/>
  <c r="J9" i="9"/>
  <c r="H15" i="9"/>
  <c r="K5" i="9"/>
  <c r="J10" i="9"/>
  <c r="M16" i="9"/>
  <c r="H17" i="9"/>
  <c r="I13" i="9"/>
  <c r="K10" i="9"/>
  <c r="G16" i="9"/>
  <c r="K7" i="9"/>
  <c r="J12" i="9"/>
  <c r="J5" i="9"/>
  <c r="L16" i="9"/>
  <c r="J6" i="9"/>
  <c r="I11" i="9"/>
  <c r="I6" i="9"/>
  <c r="K12" i="9"/>
  <c r="G17" i="9"/>
  <c r="I7" i="9"/>
  <c r="K13" i="9"/>
  <c r="F16" i="9" l="1"/>
  <c r="E18" i="9"/>
  <c r="B18" i="9" s="1"/>
  <c r="E7" i="9"/>
  <c r="B7" i="9" s="1"/>
  <c r="F15" i="9"/>
  <c r="E11" i="9"/>
  <c r="B11" i="9" s="1"/>
  <c r="F272" i="9"/>
  <c r="B272" i="9" s="1"/>
  <c r="E6" i="9"/>
  <c r="B6" i="9" s="1"/>
  <c r="E8" i="9"/>
  <c r="B8" i="9" s="1"/>
  <c r="E15" i="9"/>
  <c r="E5" i="9"/>
  <c r="E9" i="9"/>
  <c r="B9" i="9" s="1"/>
  <c r="E13" i="9"/>
  <c r="B13" i="9" s="1"/>
  <c r="E17" i="9"/>
  <c r="B17" i="9" s="1"/>
  <c r="E16" i="9"/>
  <c r="E12" i="9"/>
  <c r="B12" i="9" s="1"/>
  <c r="E10" i="9"/>
  <c r="B10" i="9" s="1"/>
  <c r="B16" i="9" l="1"/>
  <c r="F14" i="9"/>
  <c r="F19" i="9"/>
  <c r="B15" i="9"/>
  <c r="E14" i="9"/>
  <c r="B5"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<sst xmlns="http://schemas.openxmlformats.org/spreadsheetml/2006/main" count="4313" uniqueCount="3394">
  <si>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</si>
  <si>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</si>
  <si>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</si>
  <si>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</si>
  <si>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</si>
  <si>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</si>
  <si>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</si>
  <si>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</si>
  <si>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</si>
  <si>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</si>
  <si>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</si>
  <si>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</si>
  <si>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</si>
  <si>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</si>
  <si>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</si>
  <si>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</si>
  <si>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</si>
  <si>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</si>
  <si>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</si>
  <si>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</si>
  <si>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</si>
  <si>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</si>
  <si>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</si>
  <si>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</si>
  <si>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</si>
  <si>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</si>
  <si>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</si>
  <si>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</si>
  <si>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</si>
  <si>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</si>
  <si>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</si>
  <si>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GRADSKO KAZALIŠTE ŽAR PTICA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</si>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</sst>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5792217</v>
      </c>
      <c r="D2" s="6">
        <f>'PR-RAS'!E6</f>
        <v>7408166.0300000003</v>
      </c>
      <c r="E2" s="6">
        <v>0</v>
      </c>
      <c r="F2" s="6">
        <v>0</v>
      </c>
      <c r="G2" s="7">
        <f t="shared" ref="G2:G264" si="0">(B2/1000)*(C2*1+D2*2)</f>
        <v>20608.549060000001</v>
      </c>
      <c r="H2" s="7">
        <f t="shared" ref="H2:H264" si="1">ABS(C2-ROUND(C2,0))+ABS(D2-ROUND(D2,0))</f>
        <v>3.0000000260770321E-2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6000</v>
      </c>
      <c r="D46" s="1">
        <f>'PR-RAS'!E50</f>
        <v>267745.63</v>
      </c>
      <c r="E46" s="1">
        <v>0</v>
      </c>
      <c r="F46" s="1">
        <v>0</v>
      </c>
      <c r="G46" s="2">
        <f t="shared" si="0"/>
        <v>24367.1067</v>
      </c>
      <c r="H46" s="2">
        <f t="shared" si="1"/>
        <v>0.36999999999534339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6000</v>
      </c>
      <c r="D64" s="1">
        <f>'PR-RAS'!E68</f>
        <v>32516</v>
      </c>
      <c r="E64" s="1">
        <v>0</v>
      </c>
      <c r="F64" s="1">
        <v>0</v>
      </c>
      <c r="G64" s="2">
        <f t="shared" si="0"/>
        <v>4475.0159999999996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6000</v>
      </c>
      <c r="D65" s="1">
        <f>'PR-RAS'!E69</f>
        <v>32516</v>
      </c>
      <c r="E65" s="1">
        <v>0</v>
      </c>
      <c r="F65" s="1">
        <v>0</v>
      </c>
      <c r="G65" s="2">
        <f t="shared" si="0"/>
        <v>4546.0479999999998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235229.63</v>
      </c>
      <c r="E70" s="1">
        <v>0</v>
      </c>
      <c r="F70" s="1">
        <v>0</v>
      </c>
      <c r="G70" s="2">
        <f t="shared" si="0"/>
        <v>32461.688940000004</v>
      </c>
      <c r="H70" s="2">
        <f t="shared" si="1"/>
        <v>0.36999999999534339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235229.63</v>
      </c>
      <c r="E71" s="1">
        <v>0</v>
      </c>
      <c r="F71" s="1">
        <v>0</v>
      </c>
      <c r="G71" s="2">
        <f t="shared" si="0"/>
        <v>32932.148200000003</v>
      </c>
      <c r="H71" s="2">
        <f t="shared" si="1"/>
        <v>0.36999999999534339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v>
      </c>
      <c r="D78" s="1">
        <f>'PR-RAS'!E82</f>
        <v>35.75</v>
      </c>
      <c r="E78" s="1">
        <v>0</v>
      </c>
      <c r="F78" s="1">
        <v>0</v>
      </c>
      <c r="G78" s="2">
        <f t="shared" si="0"/>
        <v>7.1994999999999996</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v>
      </c>
      <c r="D79" s="1">
        <f>'PR-RAS'!E83</f>
        <v>35.75</v>
      </c>
      <c r="E79" s="1">
        <v>0</v>
      </c>
      <c r="F79" s="1">
        <v>0</v>
      </c>
      <c r="G79" s="2">
        <f t="shared" si="0"/>
        <v>7.2930000000000001</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v>
      </c>
      <c r="D81" s="1">
        <f>'PR-RAS'!E85</f>
        <v>26.94</v>
      </c>
      <c r="E81" s="1">
        <v>0</v>
      </c>
      <c r="F81" s="1">
        <v>0</v>
      </c>
      <c r="G81" s="2">
        <f t="shared" si="0"/>
        <v>6.0703999999999994</v>
      </c>
      <c r="H81" s="2">
        <f t="shared" si="1"/>
        <v>5.9999999999998721E-2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8.81</v>
      </c>
      <c r="E83" s="1">
        <v>0</v>
      </c>
      <c r="F83" s="1">
        <v>0</v>
      </c>
      <c r="G83" s="2">
        <f t="shared" si="0"/>
        <v>1.4448400000000001</v>
      </c>
      <c r="H83" s="2">
        <f t="shared" si="1"/>
        <v>0.1899999999999995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259001</v>
      </c>
      <c r="D102" s="1">
        <f>'PR-RAS'!E106</f>
        <v>1263983.5</v>
      </c>
      <c r="E102" s="1">
        <v>0</v>
      </c>
      <c r="F102" s="1">
        <v>0</v>
      </c>
      <c r="G102" s="2">
        <f t="shared" si="0"/>
        <v>281483.76800000004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259001</v>
      </c>
      <c r="D108" s="1">
        <f>'PR-RAS'!E112</f>
        <v>1263983.5</v>
      </c>
      <c r="E108" s="1">
        <v>0</v>
      </c>
      <c r="F108" s="1">
        <v>0</v>
      </c>
      <c r="G108" s="2">
        <f t="shared" si="0"/>
        <v>298205.576</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259001</v>
      </c>
      <c r="D113" s="1">
        <f>'PR-RAS'!E117</f>
        <v>1263983.5</v>
      </c>
      <c r="E113" s="1">
        <v>0</v>
      </c>
      <c r="F113" s="1">
        <v>0</v>
      </c>
      <c r="G113" s="2">
        <f t="shared" si="0"/>
        <v>312140.41600000003</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5527194</v>
      </c>
      <c r="D129" s="1">
        <f>'PR-RAS'!E133</f>
        <v>5876401.1500000004</v>
      </c>
      <c r="E129" s="1">
        <v>0</v>
      </c>
      <c r="F129" s="1">
        <v>0</v>
      </c>
      <c r="G129" s="2">
        <f t="shared" si="0"/>
        <v>2211839.5264000003</v>
      </c>
      <c r="H129" s="2">
        <f t="shared" si="1"/>
        <v>0.15000000037252903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5527194</v>
      </c>
      <c r="D130" s="1">
        <f>'PR-RAS'!E134</f>
        <v>5876401.1500000004</v>
      </c>
      <c r="E130" s="1">
        <v>0</v>
      </c>
      <c r="F130" s="1">
        <v>0</v>
      </c>
      <c r="G130" s="2">
        <f t="shared" si="0"/>
        <v>2229119.5227000001</v>
      </c>
      <c r="H130" s="2">
        <f t="shared" si="1"/>
        <v>0.15000000037252903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5527194</v>
      </c>
      <c r="D131" s="1">
        <f>'PR-RAS'!E135</f>
        <v>5876401.1500000004</v>
      </c>
      <c r="E131" s="1">
        <v>0</v>
      </c>
      <c r="F131" s="1">
        <v>0</v>
      </c>
      <c r="G131" s="2">
        <f t="shared" si="0"/>
        <v>2246399.5190000003</v>
      </c>
      <c r="H131" s="2">
        <f t="shared" si="1"/>
        <v>0.15000000037252903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6358340</v>
      </c>
      <c r="D147" s="1">
        <f>'PR-RAS'!E151</f>
        <v>6650803</v>
      </c>
      <c r="E147" s="1">
        <v>0</v>
      </c>
      <c r="F147" s="1">
        <v>0</v>
      </c>
      <c r="G147" s="2">
        <f t="shared" si="0"/>
        <v>2870352.1159999999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4719572</v>
      </c>
      <c r="D148" s="1">
        <f>'PR-RAS'!E152</f>
        <v>4768088.26</v>
      </c>
      <c r="E148" s="1">
        <v>0</v>
      </c>
      <c r="F148" s="1">
        <v>0</v>
      </c>
      <c r="G148" s="2">
        <f t="shared" si="0"/>
        <v>2095595.0324399997</v>
      </c>
      <c r="H148" s="2">
        <f t="shared" si="1"/>
        <v>0.25999999977648258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3964085</v>
      </c>
      <c r="D149" s="1">
        <f>'PR-RAS'!E153</f>
        <v>3925461.7</v>
      </c>
      <c r="E149" s="1">
        <v>0</v>
      </c>
      <c r="F149" s="1">
        <v>0</v>
      </c>
      <c r="G149" s="2">
        <f t="shared" si="0"/>
        <v>1748621.2431999999</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3964085</v>
      </c>
      <c r="D150" s="1">
        <f>'PR-RAS'!E154</f>
        <v>3925461.7</v>
      </c>
      <c r="E150" s="1">
        <v>0</v>
      </c>
      <c r="F150" s="1">
        <v>0</v>
      </c>
      <c r="G150" s="2">
        <f t="shared" si="0"/>
        <v>1760436.2516000001</v>
      </c>
      <c r="H150" s="2">
        <f t="shared" si="1"/>
        <v>0.29999999981373549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102991</v>
      </c>
      <c r="D154" s="1">
        <f>'PR-RAS'!E158</f>
        <v>194925.37</v>
      </c>
      <c r="E154" s="1">
        <v>0</v>
      </c>
      <c r="F154" s="1">
        <v>0</v>
      </c>
      <c r="G154" s="2">
        <f t="shared" si="0"/>
        <v>75404.786219999995</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652496</v>
      </c>
      <c r="D155" s="1">
        <f>'PR-RAS'!E159</f>
        <v>647701.18999999994</v>
      </c>
      <c r="E155" s="1">
        <v>0</v>
      </c>
      <c r="F155" s="1">
        <v>0</v>
      </c>
      <c r="G155" s="2">
        <f t="shared" si="0"/>
        <v>299976.35051999998</v>
      </c>
      <c r="H155" s="2">
        <f t="shared" si="1"/>
        <v>0.18999999994412065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652496</v>
      </c>
      <c r="D157" s="1">
        <f>'PR-RAS'!E161</f>
        <v>647701.18999999994</v>
      </c>
      <c r="E157" s="1">
        <v>0</v>
      </c>
      <c r="F157" s="1">
        <v>0</v>
      </c>
      <c r="G157" s="2">
        <f t="shared" si="0"/>
        <v>303872.14727999998</v>
      </c>
      <c r="H157" s="2">
        <f t="shared" si="1"/>
        <v>0.18999999994412065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1621397</v>
      </c>
      <c r="D159" s="1">
        <f>'PR-RAS'!E163</f>
        <v>1826189.05</v>
      </c>
      <c r="E159" s="1">
        <v>0</v>
      </c>
      <c r="F159" s="1">
        <v>0</v>
      </c>
      <c r="G159" s="2">
        <f t="shared" si="0"/>
        <v>833256.46580000001</v>
      </c>
      <c r="H159" s="2">
        <f t="shared" si="1"/>
        <v>5.0000000046566129E-2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122588</v>
      </c>
      <c r="D160" s="1">
        <f>'PR-RAS'!E164</f>
        <v>174260.75</v>
      </c>
      <c r="E160" s="1">
        <v>0</v>
      </c>
      <c r="F160" s="1">
        <v>0</v>
      </c>
      <c r="G160" s="2">
        <f t="shared" si="0"/>
        <v>74906.410499999998</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24374</v>
      </c>
      <c r="D161" s="1">
        <f>'PR-RAS'!E165</f>
        <v>73950.509999999995</v>
      </c>
      <c r="E161" s="1">
        <v>0</v>
      </c>
      <c r="F161" s="1">
        <v>0</v>
      </c>
      <c r="G161" s="2">
        <f t="shared" si="0"/>
        <v>27564.003199999999</v>
      </c>
      <c r="H161" s="2">
        <f t="shared" si="1"/>
        <v>0.49000000000523869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97514</v>
      </c>
      <c r="D162" s="1">
        <f>'PR-RAS'!E166</f>
        <v>97786</v>
      </c>
      <c r="E162" s="1">
        <v>0</v>
      </c>
      <c r="F162" s="1">
        <v>0</v>
      </c>
      <c r="G162" s="2">
        <f t="shared" si="0"/>
        <v>47186.845999999998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700</v>
      </c>
      <c r="D163" s="1">
        <f>'PR-RAS'!E167</f>
        <v>1800</v>
      </c>
      <c r="E163" s="1">
        <v>0</v>
      </c>
      <c r="F163" s="1">
        <v>0</v>
      </c>
      <c r="G163" s="2">
        <f t="shared" si="0"/>
        <v>696.6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724.24</v>
      </c>
      <c r="E164" s="1">
        <v>0</v>
      </c>
      <c r="F164" s="1">
        <v>0</v>
      </c>
      <c r="G164" s="2">
        <f t="shared" si="0"/>
        <v>236.10224000000002</v>
      </c>
      <c r="H164" s="2">
        <f t="shared" si="1"/>
        <v>0.24000000000000909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245825</v>
      </c>
      <c r="D165" s="1">
        <f>'PR-RAS'!E169</f>
        <v>267413.36</v>
      </c>
      <c r="E165" s="1">
        <v>0</v>
      </c>
      <c r="F165" s="1">
        <v>0</v>
      </c>
      <c r="G165" s="2">
        <f t="shared" si="0"/>
        <v>128026.88208</v>
      </c>
      <c r="H165" s="2">
        <f t="shared" si="1"/>
        <v>0.35999999998603016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26717</v>
      </c>
      <c r="D166" s="1">
        <f>'PR-RAS'!E170</f>
        <v>35965.79</v>
      </c>
      <c r="E166" s="1">
        <v>0</v>
      </c>
      <c r="F166" s="1">
        <v>0</v>
      </c>
      <c r="G166" s="2">
        <f t="shared" si="0"/>
        <v>16277.015700000002</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85601</v>
      </c>
      <c r="D167" s="1">
        <f>'PR-RAS'!E171</f>
        <v>59212.55</v>
      </c>
      <c r="E167" s="1">
        <v>0</v>
      </c>
      <c r="F167" s="1">
        <v>0</v>
      </c>
      <c r="G167" s="2">
        <f t="shared" si="0"/>
        <v>33868.332600000002</v>
      </c>
      <c r="H167" s="2">
        <f t="shared" si="1"/>
        <v>0.44999999999708962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108335</v>
      </c>
      <c r="D168" s="1">
        <f>'PR-RAS'!E172</f>
        <v>148152.81</v>
      </c>
      <c r="E168" s="1">
        <v>0</v>
      </c>
      <c r="F168" s="1">
        <v>0</v>
      </c>
      <c r="G168" s="2">
        <f t="shared" si="0"/>
        <v>67574.983540000001</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12990</v>
      </c>
      <c r="D169" s="1">
        <f>'PR-RAS'!E173</f>
        <v>13622.96</v>
      </c>
      <c r="E169" s="1">
        <v>0</v>
      </c>
      <c r="F169" s="1">
        <v>0</v>
      </c>
      <c r="G169" s="2">
        <f t="shared" si="0"/>
        <v>6759.6345600000004</v>
      </c>
      <c r="H169" s="2">
        <f t="shared" si="1"/>
        <v>4.0000000000873115E-2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9246</v>
      </c>
      <c r="D170" s="1">
        <f>'PR-RAS'!E174</f>
        <v>8892.15</v>
      </c>
      <c r="E170" s="1">
        <v>0</v>
      </c>
      <c r="F170" s="1">
        <v>0</v>
      </c>
      <c r="G170" s="2">
        <f t="shared" si="0"/>
        <v>4568.1207000000004</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2936</v>
      </c>
      <c r="D172" s="1">
        <f>'PR-RAS'!E176</f>
        <v>1567.1</v>
      </c>
      <c r="E172" s="1">
        <v>0</v>
      </c>
      <c r="F172" s="1">
        <v>0</v>
      </c>
      <c r="G172" s="2">
        <f t="shared" si="0"/>
        <v>1038.0042000000001</v>
      </c>
      <c r="H172" s="2">
        <f t="shared" si="1"/>
        <v>9.9999999999909051E-2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1178842</v>
      </c>
      <c r="D173" s="1">
        <f>'PR-RAS'!E177</f>
        <v>1280564.49</v>
      </c>
      <c r="E173" s="1">
        <v>0</v>
      </c>
      <c r="F173" s="1">
        <v>0</v>
      </c>
      <c r="G173" s="2">
        <f t="shared" si="0"/>
        <v>643275.00855999999</v>
      </c>
      <c r="H173" s="2">
        <f t="shared" si="1"/>
        <v>0.48999999999068677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24259</v>
      </c>
      <c r="D174" s="1">
        <f>'PR-RAS'!E178</f>
        <v>27413.35</v>
      </c>
      <c r="E174" s="1">
        <v>0</v>
      </c>
      <c r="F174" s="1">
        <v>0</v>
      </c>
      <c r="G174" s="2">
        <f t="shared" si="0"/>
        <v>13681.826099999998</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369018</v>
      </c>
      <c r="D175" s="1">
        <f>'PR-RAS'!E179</f>
        <v>167644.98000000001</v>
      </c>
      <c r="E175" s="1">
        <v>0</v>
      </c>
      <c r="F175" s="1">
        <v>0</v>
      </c>
      <c r="G175" s="2">
        <f t="shared" si="0"/>
        <v>122549.58503999999</v>
      </c>
      <c r="H175" s="2">
        <f t="shared" si="1"/>
        <v>1.9999999989522621E-2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52576</v>
      </c>
      <c r="D176" s="1">
        <f>'PR-RAS'!E180</f>
        <v>54800.01</v>
      </c>
      <c r="E176" s="1">
        <v>0</v>
      </c>
      <c r="F176" s="1">
        <v>0</v>
      </c>
      <c r="G176" s="2">
        <f t="shared" si="0"/>
        <v>28380.803500000002</v>
      </c>
      <c r="H176" s="2">
        <f t="shared" si="1"/>
        <v>1.0000000002037268E-2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37325</v>
      </c>
      <c r="D177" s="1">
        <f>'PR-RAS'!E181</f>
        <v>46298.25</v>
      </c>
      <c r="E177" s="1">
        <v>0</v>
      </c>
      <c r="F177" s="1">
        <v>0</v>
      </c>
      <c r="G177" s="2">
        <f t="shared" si="0"/>
        <v>22866.183999999997</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3630</v>
      </c>
      <c r="D179" s="1">
        <f>'PR-RAS'!E183</f>
        <v>38045</v>
      </c>
      <c r="E179" s="1">
        <v>0</v>
      </c>
      <c r="F179" s="1">
        <v>0</v>
      </c>
      <c r="G179" s="2">
        <f t="shared" si="0"/>
        <v>14190.16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607203</v>
      </c>
      <c r="D180" s="1">
        <f>'PR-RAS'!E184</f>
        <v>866013.67</v>
      </c>
      <c r="E180" s="1">
        <v>0</v>
      </c>
      <c r="F180" s="1">
        <v>0</v>
      </c>
      <c r="G180" s="2">
        <f t="shared" si="0"/>
        <v>418722.23085999995</v>
      </c>
      <c r="H180" s="2">
        <f t="shared" si="1"/>
        <v>0.32999999995809048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69433</v>
      </c>
      <c r="D181" s="1">
        <f>'PR-RAS'!E185</f>
        <v>59152.39</v>
      </c>
      <c r="E181" s="1">
        <v>0</v>
      </c>
      <c r="F181" s="1">
        <v>0</v>
      </c>
      <c r="G181" s="2">
        <f t="shared" si="0"/>
        <v>33792.8004</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15398</v>
      </c>
      <c r="D182" s="1">
        <f>'PR-RAS'!E186</f>
        <v>21196.84</v>
      </c>
      <c r="E182" s="1">
        <v>0</v>
      </c>
      <c r="F182" s="1">
        <v>0</v>
      </c>
      <c r="G182" s="2">
        <f t="shared" si="0"/>
        <v>10460.29408</v>
      </c>
      <c r="H182" s="2">
        <f t="shared" si="1"/>
        <v>0.15999999999985448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1530</v>
      </c>
      <c r="D183" s="1">
        <f>'PR-RAS'!E187</f>
        <v>10816</v>
      </c>
      <c r="E183" s="1">
        <v>0</v>
      </c>
      <c r="F183" s="1">
        <v>0</v>
      </c>
      <c r="G183" s="2">
        <f t="shared" si="0"/>
        <v>4215.4839999999995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72612</v>
      </c>
      <c r="D184" s="1">
        <f>'PR-RAS'!E188</f>
        <v>93134.450000000012</v>
      </c>
      <c r="E184" s="1">
        <v>0</v>
      </c>
      <c r="F184" s="1">
        <v>0</v>
      </c>
      <c r="G184" s="2">
        <f t="shared" si="0"/>
        <v>47375.204700000002</v>
      </c>
      <c r="H184" s="2">
        <f t="shared" si="1"/>
        <v>0.45000000001164153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12179</v>
      </c>
      <c r="D185" s="1">
        <f>'PR-RAS'!E189</f>
        <v>7408.05</v>
      </c>
      <c r="E185" s="1">
        <v>0</v>
      </c>
      <c r="F185" s="1">
        <v>0</v>
      </c>
      <c r="G185" s="2">
        <f t="shared" si="0"/>
        <v>4967.0983999999999</v>
      </c>
      <c r="H185" s="2">
        <f t="shared" si="1"/>
        <v>5.0000000000181899E-2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33864</v>
      </c>
      <c r="D186" s="1">
        <f>'PR-RAS'!E190</f>
        <v>29884.36</v>
      </c>
      <c r="E186" s="1">
        <v>0</v>
      </c>
      <c r="F186" s="1">
        <v>0</v>
      </c>
      <c r="G186" s="2">
        <f t="shared" si="0"/>
        <v>17322.053199999998</v>
      </c>
      <c r="H186" s="2">
        <f t="shared" si="1"/>
        <v>0.36000000000058208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6433</v>
      </c>
      <c r="D187" s="1">
        <f>'PR-RAS'!E191</f>
        <v>25575.74</v>
      </c>
      <c r="E187" s="1">
        <v>0</v>
      </c>
      <c r="F187" s="1">
        <v>0</v>
      </c>
      <c r="G187" s="2">
        <f t="shared" si="0"/>
        <v>10710.71328</v>
      </c>
      <c r="H187" s="2">
        <f t="shared" si="1"/>
        <v>0.25999999999839929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1500</v>
      </c>
      <c r="D188" s="1">
        <f>'PR-RAS'!E192</f>
        <v>2250</v>
      </c>
      <c r="E188" s="1">
        <v>0</v>
      </c>
      <c r="F188" s="1">
        <v>0</v>
      </c>
      <c r="G188" s="2">
        <f t="shared" si="0"/>
        <v>1122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13216</v>
      </c>
      <c r="E189" s="1">
        <v>0</v>
      </c>
      <c r="F189" s="1">
        <v>0</v>
      </c>
      <c r="G189" s="2">
        <f t="shared" si="0"/>
        <v>6886.8159999999998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3750</v>
      </c>
      <c r="E190" s="1">
        <v>0</v>
      </c>
      <c r="F190" s="1">
        <v>0</v>
      </c>
      <c r="G190" s="2">
        <f t="shared" si="0"/>
        <v>1417.5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8436</v>
      </c>
      <c r="D191" s="1">
        <f>'PR-RAS'!E195</f>
        <v>11050.3</v>
      </c>
      <c r="E191" s="1">
        <v>0</v>
      </c>
      <c r="F191" s="1">
        <v>0</v>
      </c>
      <c r="G191" s="2">
        <f t="shared" si="0"/>
        <v>5801.9539999999997</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16371</v>
      </c>
      <c r="D192" s="1">
        <f>'PR-RAS'!E196</f>
        <v>26900.69</v>
      </c>
      <c r="E192" s="1">
        <v>0</v>
      </c>
      <c r="F192" s="1">
        <v>0</v>
      </c>
      <c r="G192" s="2">
        <f t="shared" si="0"/>
        <v>13402.924580000001</v>
      </c>
      <c r="H192" s="2">
        <f t="shared" si="1"/>
        <v>0.31000000000130967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16371</v>
      </c>
      <c r="D206" s="1">
        <f>'PR-RAS'!E210</f>
        <v>26900.69</v>
      </c>
      <c r="E206" s="1">
        <v>0</v>
      </c>
      <c r="F206" s="1">
        <v>0</v>
      </c>
      <c r="G206" s="2">
        <f t="shared" si="0"/>
        <v>14385.3379</v>
      </c>
      <c r="H206" s="2">
        <f t="shared" si="1"/>
        <v>0.31000000000130967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16158</v>
      </c>
      <c r="D207" s="1">
        <f>'PR-RAS'!E211</f>
        <v>26533.86</v>
      </c>
      <c r="E207" s="1">
        <v>0</v>
      </c>
      <c r="F207" s="1">
        <v>0</v>
      </c>
      <c r="G207" s="2">
        <f t="shared" si="0"/>
        <v>14260.498319999999</v>
      </c>
      <c r="H207" s="2">
        <f t="shared" si="1"/>
        <v>0.13999999999941792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32</v>
      </c>
      <c r="D208" s="1">
        <f>'PR-RAS'!E212</f>
        <v>215.37</v>
      </c>
      <c r="E208" s="1">
        <v>0</v>
      </c>
      <c r="F208" s="1">
        <v>0</v>
      </c>
      <c r="G208" s="2">
        <f t="shared" si="0"/>
        <v>95.787179999999992</v>
      </c>
      <c r="H208" s="2">
        <f t="shared" si="1"/>
        <v>0.37000000000000455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181</v>
      </c>
      <c r="D209" s="1">
        <f>'PR-RAS'!E213</f>
        <v>151.46</v>
      </c>
      <c r="E209" s="1">
        <v>0</v>
      </c>
      <c r="F209" s="1">
        <v>0</v>
      </c>
      <c r="G209" s="2">
        <f t="shared" si="0"/>
        <v>100.65536</v>
      </c>
      <c r="H209" s="2">
        <f t="shared" si="1"/>
        <v>0.46000000000000796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29625</v>
      </c>
      <c r="E220" s="1">
        <v>0</v>
      </c>
      <c r="F220" s="1">
        <v>0</v>
      </c>
      <c r="G220" s="2">
        <f t="shared" si="0"/>
        <v>12975.75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29625</v>
      </c>
      <c r="E243" s="1">
        <v>0</v>
      </c>
      <c r="F243" s="1">
        <v>0</v>
      </c>
      <c r="G243" s="2">
        <f t="shared" si="0"/>
        <v>14338.5</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29625</v>
      </c>
      <c r="E246" s="1">
        <v>0</v>
      </c>
      <c r="F246" s="1">
        <v>0</v>
      </c>
      <c r="G246" s="2">
        <f t="shared" si="0"/>
        <v>14516.25</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1000</v>
      </c>
      <c r="D259" s="1">
        <f>'PR-RAS'!E263</f>
        <v>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1000</v>
      </c>
      <c r="D260" s="1">
        <f>'PR-RAS'!E264</f>
        <v>0</v>
      </c>
      <c r="E260" s="1">
        <v>0</v>
      </c>
      <c r="F260" s="1">
        <v>0</v>
      </c>
      <c r="G260" s="2">
        <f t="shared" si="0"/>
        <v>259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1000</v>
      </c>
      <c r="D261" s="1">
        <f>'PR-RAS'!E265</f>
        <v>0</v>
      </c>
      <c r="E261" s="1">
        <v>0</v>
      </c>
      <c r="F261" s="1">
        <v>0</v>
      </c>
      <c r="G261" s="2">
        <f t="shared" si="0"/>
        <v>260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6358340</v>
      </c>
      <c r="D285" s="1">
        <f>'PR-RAS'!E289</f>
        <v>6650803</v>
      </c>
      <c r="E285" s="1">
        <v>0</v>
      </c>
      <c r="F285" s="1">
        <v>0</v>
      </c>
      <c r="G285" s="2">
        <f t="shared" si="8"/>
        <v>5583424.6639999999</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757363.03000000026</v>
      </c>
      <c r="E286" s="1">
        <v>0</v>
      </c>
      <c r="F286" s="1">
        <v>0</v>
      </c>
      <c r="G286" s="2">
        <f t="shared" si="8"/>
        <v>431696.92710000009</v>
      </c>
      <c r="H286" s="2">
        <f t="shared" si="9"/>
        <v>3.0000000260770321E-2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566123</v>
      </c>
      <c r="D287" s="1">
        <f>'PR-RAS'!E291</f>
        <v>0</v>
      </c>
      <c r="E287" s="1">
        <v>0</v>
      </c>
      <c r="F287" s="1">
        <v>0</v>
      </c>
      <c r="G287" s="2">
        <f t="shared" si="8"/>
        <v>161911.17799999999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2200135</v>
      </c>
      <c r="D288" s="1">
        <f>'PR-RAS'!E292</f>
        <v>1605652.06</v>
      </c>
      <c r="E288" s="1">
        <v>0</v>
      </c>
      <c r="F288" s="1">
        <v>0</v>
      </c>
      <c r="G288" s="2">
        <f t="shared" si="8"/>
        <v>1553083.0274399999</v>
      </c>
      <c r="H288" s="2">
        <f t="shared" si="9"/>
        <v>6.0000000055879354E-2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11570</v>
      </c>
      <c r="D290" s="1">
        <f>'PR-RAS'!E294</f>
        <v>34973.660000000003</v>
      </c>
      <c r="E290" s="1">
        <v>0</v>
      </c>
      <c r="F290" s="1">
        <v>0</v>
      </c>
      <c r="G290" s="2">
        <f t="shared" si="8"/>
        <v>23558.50548</v>
      </c>
      <c r="H290" s="2">
        <f t="shared" si="9"/>
        <v>0.33999999999650754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82121</v>
      </c>
      <c r="D345" s="1">
        <f>'PR-RAS'!E350</f>
        <v>88107.04</v>
      </c>
      <c r="E345" s="1">
        <v>0</v>
      </c>
      <c r="F345" s="1">
        <v>0</v>
      </c>
      <c r="G345" s="2">
        <f t="shared" si="8"/>
        <v>88867.267519999994</v>
      </c>
      <c r="H345" s="2">
        <f t="shared" si="9"/>
        <v>3.9999999993597157E-2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6200</v>
      </c>
      <c r="D346" s="1">
        <f>'PR-RAS'!E351</f>
        <v>0</v>
      </c>
      <c r="E346" s="1">
        <v>0</v>
      </c>
      <c r="F346" s="1">
        <v>0</v>
      </c>
      <c r="G346" s="2">
        <f t="shared" si="8"/>
        <v>2139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6200</v>
      </c>
      <c r="D351" s="1">
        <f>'PR-RAS'!E356</f>
        <v>0</v>
      </c>
      <c r="E351" s="1">
        <v>0</v>
      </c>
      <c r="F351" s="1">
        <v>0</v>
      </c>
      <c r="G351" s="2">
        <f t="shared" si="8"/>
        <v>2170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6200</v>
      </c>
      <c r="D355" s="1">
        <f>'PR-RAS'!E360</f>
        <v>0</v>
      </c>
      <c r="E355" s="1">
        <v>0</v>
      </c>
      <c r="F355" s="1">
        <v>0</v>
      </c>
      <c r="G355" s="2">
        <f t="shared" si="8"/>
        <v>2194.7999999999997</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75921</v>
      </c>
      <c r="D358" s="1">
        <f>'PR-RAS'!E363</f>
        <v>88107.04</v>
      </c>
      <c r="E358" s="1">
        <v>0</v>
      </c>
      <c r="F358" s="1">
        <v>0</v>
      </c>
      <c r="G358" s="2">
        <f t="shared" si="8"/>
        <v>90012.223559999999</v>
      </c>
      <c r="H358" s="2">
        <f t="shared" si="9"/>
        <v>3.9999999993597157E-2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75921</v>
      </c>
      <c r="D364" s="1">
        <f>'PR-RAS'!E369</f>
        <v>88107.04</v>
      </c>
      <c r="E364" s="1">
        <v>0</v>
      </c>
      <c r="F364" s="1">
        <v>0</v>
      </c>
      <c r="G364" s="2">
        <f t="shared" si="8"/>
        <v>91525.034039999999</v>
      </c>
      <c r="H364" s="2">
        <f t="shared" si="9"/>
        <v>3.9999999993597157E-2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24454</v>
      </c>
      <c r="D365" s="1">
        <f>'PR-RAS'!E370</f>
        <v>10107.99</v>
      </c>
      <c r="E365" s="1">
        <v>0</v>
      </c>
      <c r="F365" s="1">
        <v>0</v>
      </c>
      <c r="G365" s="2">
        <f t="shared" si="8"/>
        <v>16259.872719999998</v>
      </c>
      <c r="H365" s="2">
        <f t="shared" si="9"/>
        <v>1.0000000000218279E-2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v>
      </c>
      <c r="D366" s="1">
        <f>'PR-RAS'!E371</f>
        <v>6</v>
      </c>
      <c r="E366" s="1">
        <v>0</v>
      </c>
      <c r="F366" s="1">
        <v>0</v>
      </c>
      <c r="G366" s="2">
        <f t="shared" si="8"/>
        <v>6.57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7218</v>
      </c>
      <c r="D367" s="1">
        <f>'PR-RAS'!E372</f>
        <v>3299.99</v>
      </c>
      <c r="E367" s="1">
        <v>0</v>
      </c>
      <c r="F367" s="1">
        <v>0</v>
      </c>
      <c r="G367" s="2">
        <f t="shared" si="8"/>
        <v>5057.3806799999993</v>
      </c>
      <c r="H367" s="2">
        <f t="shared" si="9"/>
        <v>1.0000000000218279E-2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11723</v>
      </c>
      <c r="D370" s="1">
        <f>'PR-RAS'!E375</f>
        <v>15096</v>
      </c>
      <c r="E370" s="1">
        <v>0</v>
      </c>
      <c r="F370" s="1">
        <v>0</v>
      </c>
      <c r="G370" s="2">
        <f t="shared" si="8"/>
        <v>15466.635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32520</v>
      </c>
      <c r="D371" s="1">
        <f>'PR-RAS'!E376</f>
        <v>59597.06</v>
      </c>
      <c r="E371" s="1">
        <v>0</v>
      </c>
      <c r="F371" s="1">
        <v>0</v>
      </c>
      <c r="G371" s="2">
        <f t="shared" si="8"/>
        <v>56134.224399999999</v>
      </c>
      <c r="H371" s="2">
        <f t="shared" si="9"/>
        <v>5.9999999997671694E-2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82121</v>
      </c>
      <c r="D403" s="1">
        <f>'PR-RAS'!E408</f>
        <v>88107.04</v>
      </c>
      <c r="E403" s="1">
        <v>0</v>
      </c>
      <c r="F403" s="1">
        <v>0</v>
      </c>
      <c r="G403" s="2">
        <f t="shared" si="8"/>
        <v>103850.70216</v>
      </c>
      <c r="H403" s="2">
        <f t="shared" si="9"/>
        <v>3.9999999993597157E-2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28360</v>
      </c>
      <c r="D405" s="1">
        <f>'PR-RAS'!E410</f>
        <v>82121.27</v>
      </c>
      <c r="E405" s="1">
        <v>0</v>
      </c>
      <c r="F405" s="1">
        <v>0</v>
      </c>
      <c r="G405" s="2">
        <f t="shared" si="8"/>
        <v>77811.426160000003</v>
      </c>
      <c r="H405" s="2">
        <f t="shared" si="9"/>
        <v>0.27000000000407454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5792217</v>
      </c>
      <c r="D407" s="1">
        <f>'PR-RAS'!E412</f>
        <v>7408166.0300000003</v>
      </c>
      <c r="E407" s="1">
        <v>0</v>
      </c>
      <c r="F407" s="1">
        <v>0</v>
      </c>
      <c r="G407" s="2">
        <f t="shared" si="8"/>
        <v>8367070.9183600014</v>
      </c>
      <c r="H407" s="2">
        <f t="shared" si="9"/>
        <v>3.0000000260770321E-2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6440461</v>
      </c>
      <c r="D408" s="1">
        <f>'PR-RAS'!E413</f>
        <v>6738910.04</v>
      </c>
      <c r="E408" s="1">
        <v>0</v>
      </c>
      <c r="F408" s="1">
        <v>0</v>
      </c>
      <c r="G408" s="2">
        <f t="shared" si="8"/>
        <v>8106740.3995599989</v>
      </c>
      <c r="H408" s="2">
        <f t="shared" si="9"/>
        <v>4.0000000037252903E-2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669255.99000000022</v>
      </c>
      <c r="E409" s="1">
        <v>0</v>
      </c>
      <c r="F409" s="1">
        <v>0</v>
      </c>
      <c r="G409" s="2">
        <f t="shared" si="8"/>
        <v>546112.8878400001</v>
      </c>
      <c r="H409" s="2">
        <f t="shared" si="9"/>
        <v>9.9999997764825821E-3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648244</v>
      </c>
      <c r="D410" s="1">
        <f>'PR-RAS'!E415</f>
        <v>0</v>
      </c>
      <c r="E410" s="1">
        <v>0</v>
      </c>
      <c r="F410" s="1">
        <v>0</v>
      </c>
      <c r="G410" s="2">
        <f t="shared" si="8"/>
        <v>265131.79599999997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2171775</v>
      </c>
      <c r="D411" s="1">
        <f>'PR-RAS'!E416</f>
        <v>1523530.79</v>
      </c>
      <c r="E411" s="1">
        <v>0</v>
      </c>
      <c r="F411" s="1">
        <v>0</v>
      </c>
      <c r="G411" s="2">
        <f t="shared" si="8"/>
        <v>2139722.9978</v>
      </c>
      <c r="H411" s="2">
        <f t="shared" si="9"/>
        <v>0.2099999999627471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11570</v>
      </c>
      <c r="D413" s="1">
        <f>'PR-RAS'!E418</f>
        <v>34973.660000000003</v>
      </c>
      <c r="E413" s="1">
        <v>0</v>
      </c>
      <c r="F413" s="1">
        <v>0</v>
      </c>
      <c r="G413" s="2">
        <f t="shared" si="8"/>
        <v>33585.135840000003</v>
      </c>
      <c r="H413" s="2">
        <f t="shared" si="9"/>
        <v>0.33999999999650754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5792217</v>
      </c>
      <c r="D633" s="1">
        <f>'PR-RAS'!E639</f>
        <v>7408166.0300000003</v>
      </c>
      <c r="E633" s="1">
        <v>0</v>
      </c>
      <c r="F633" s="1">
        <v>0</v>
      </c>
      <c r="G633" s="2">
        <f t="shared" si="10"/>
        <v>13024603.005920002</v>
      </c>
      <c r="H633" s="2">
        <f t="shared" si="11"/>
        <v>3.0000000260770321E-2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6440461</v>
      </c>
      <c r="D634" s="1">
        <f>'PR-RAS'!E640</f>
        <v>6738910.04</v>
      </c>
      <c r="E634" s="1">
        <v>0</v>
      </c>
      <c r="F634" s="1">
        <v>0</v>
      </c>
      <c r="G634" s="2">
        <f t="shared" si="10"/>
        <v>12608271.92364</v>
      </c>
      <c r="H634" s="2">
        <f t="shared" si="11"/>
        <v>4.0000000037252903E-2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669255.99000000022</v>
      </c>
      <c r="E635" s="1">
        <v>0</v>
      </c>
      <c r="F635" s="1">
        <v>0</v>
      </c>
      <c r="G635" s="2">
        <f t="shared" si="10"/>
        <v>848616.59532000031</v>
      </c>
      <c r="H635" s="2">
        <f t="shared" si="11"/>
        <v>9.9999997764825821E-3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648244</v>
      </c>
      <c r="D636" s="1">
        <f>'PR-RAS'!E642</f>
        <v>0</v>
      </c>
      <c r="E636" s="1">
        <v>0</v>
      </c>
      <c r="F636" s="1">
        <v>0</v>
      </c>
      <c r="G636" s="2">
        <f t="shared" si="10"/>
        <v>411634.94</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2171775</v>
      </c>
      <c r="D637" s="1">
        <f>'PR-RAS'!E643</f>
        <v>1523530.79</v>
      </c>
      <c r="E637" s="1">
        <v>0</v>
      </c>
      <c r="F637" s="1">
        <v>0</v>
      </c>
      <c r="G637" s="2">
        <f t="shared" si="10"/>
        <v>3319180.06488</v>
      </c>
      <c r="H637" s="2">
        <f t="shared" si="11"/>
        <v>0.2099999999627471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1523531</v>
      </c>
      <c r="D639" s="1">
        <f>'PR-RAS'!E645</f>
        <v>2192786.7800000003</v>
      </c>
      <c r="E639" s="1">
        <v>0</v>
      </c>
      <c r="F639" s="1">
        <v>0</v>
      </c>
      <c r="G639" s="2">
        <f t="shared" si="10"/>
        <v>3770008.7092800005</v>
      </c>
      <c r="H639" s="2">
        <f t="shared" si="11"/>
        <v>0.21999999973922968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2558406</v>
      </c>
      <c r="D642" s="1">
        <f>'PR-RAS'!E649</f>
        <v>1979915.59</v>
      </c>
      <c r="E642" s="1">
        <v>0</v>
      </c>
      <c r="F642" s="1">
        <v>0</v>
      </c>
      <c r="G642" s="2">
        <f t="shared" si="10"/>
        <v>4178190.0323799998</v>
      </c>
      <c r="H642" s="2">
        <f t="shared" si="11"/>
        <v>0.40999999991618097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6130284</v>
      </c>
      <c r="D643" s="1">
        <f>'PR-RAS'!E650</f>
        <v>9152565.6400000006</v>
      </c>
      <c r="E643" s="1">
        <v>0</v>
      </c>
      <c r="F643" s="1">
        <v>0</v>
      </c>
      <c r="G643" s="2">
        <f t="shared" si="10"/>
        <v>15687536.609760001</v>
      </c>
      <c r="H643" s="2">
        <f t="shared" si="11"/>
        <v>0.35999999940395355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6708774</v>
      </c>
      <c r="D644" s="1">
        <f>'PR-RAS'!E651</f>
        <v>8456382.5700000003</v>
      </c>
      <c r="E644" s="1">
        <v>0</v>
      </c>
      <c r="F644" s="1">
        <v>0</v>
      </c>
      <c r="G644" s="2">
        <f t="shared" si="10"/>
        <v>15188649.667020001</v>
      </c>
      <c r="H644" s="2">
        <f t="shared" si="11"/>
        <v>0.42999999970197678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1979916</v>
      </c>
      <c r="D645" s="1">
        <f>'PR-RAS'!E652</f>
        <v>2676098.66</v>
      </c>
      <c r="E645" s="1">
        <v>0</v>
      </c>
      <c r="F645" s="1">
        <v>0</v>
      </c>
      <c r="G645" s="2">
        <f t="shared" si="10"/>
        <v>4721880.9780800007</v>
      </c>
      <c r="H645" s="2">
        <f t="shared" si="1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27</v>
      </c>
      <c r="E647" s="1">
        <v>0</v>
      </c>
      <c r="F647" s="1">
        <v>0</v>
      </c>
      <c r="G647" s="2">
        <f t="shared" si="10"/>
        <v>52.972000000000001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27</v>
      </c>
      <c r="E649" s="1">
        <v>0</v>
      </c>
      <c r="F649" s="1">
        <v>0</v>
      </c>
      <c r="G649" s="2">
        <f t="shared" si="10"/>
        <v>53.136000000000003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6000</v>
      </c>
      <c r="D668" s="1">
        <f>'PR-RAS'!E675</f>
        <v>32516</v>
      </c>
      <c r="E668" s="1">
        <v>0</v>
      </c>
      <c r="F668" s="1">
        <v>0</v>
      </c>
      <c r="G668" s="2">
        <f t="shared" si="10"/>
        <v>47378.344000000005</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235229.63</v>
      </c>
      <c r="E687" s="1">
        <v>0</v>
      </c>
      <c r="F687" s="1">
        <v>0</v>
      </c>
      <c r="G687" s="2">
        <f t="shared" si="10"/>
        <v>322735.05236000003</v>
      </c>
      <c r="H687" s="2">
        <f t="shared" si="11"/>
        <v>0.36999999999534339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259001</v>
      </c>
      <c r="D703" s="1">
        <f>'PR-RAS'!E710</f>
        <v>1263983.5</v>
      </c>
      <c r="E703" s="1">
        <v>0</v>
      </c>
      <c r="F703" s="1">
        <v>0</v>
      </c>
      <c r="G703" s="2">
        <f t="shared" si="10"/>
        <v>1956451.5359999998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38777.56</v>
      </c>
      <c r="E709" s="1">
        <v>0</v>
      </c>
      <c r="F709" s="1">
        <v>0</v>
      </c>
      <c r="G709" s="2">
        <f t="shared" si="10"/>
        <v>54909.024959999995</v>
      </c>
      <c r="H709" s="2">
        <f t="shared" si="11"/>
        <v>0.44000000000232831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3000</v>
      </c>
      <c r="D710" s="1">
        <f>'PR-RAS'!E717</f>
        <v>3000</v>
      </c>
      <c r="E710" s="1">
        <v>0</v>
      </c>
      <c r="F710" s="1">
        <v>0</v>
      </c>
      <c r="G710" s="2">
        <f t="shared" si="10"/>
        <v>6381</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97514</v>
      </c>
      <c r="D711" s="1">
        <f>'PR-RAS'!E718</f>
        <v>97786</v>
      </c>
      <c r="E711" s="1">
        <v>0</v>
      </c>
      <c r="F711" s="1">
        <v>0</v>
      </c>
      <c r="G711" s="2">
        <f t="shared" si="10"/>
        <v>208091.06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540</v>
      </c>
      <c r="D713" s="1">
        <f>'PR-RAS'!E720</f>
        <v>37185</v>
      </c>
      <c r="E713" s="1">
        <v>0</v>
      </c>
      <c r="F713" s="1">
        <v>0</v>
      </c>
      <c r="G713" s="2">
        <f t="shared" si="10"/>
        <v>53335.92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513628</v>
      </c>
      <c r="D714" s="1">
        <f>'PR-RAS'!E721</f>
        <v>757308.56</v>
      </c>
      <c r="E714" s="1">
        <v>0</v>
      </c>
      <c r="F714" s="1">
        <v>0</v>
      </c>
      <c r="G714" s="2">
        <f t="shared" si="10"/>
        <v>1446138.7705600001</v>
      </c>
      <c r="H714" s="2">
        <f t="shared" si="11"/>
        <v>0.43999999994412065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57824</v>
      </c>
      <c r="D715" s="1">
        <f>'PR-RAS'!E722</f>
        <v>70869.850000000006</v>
      </c>
      <c r="E715" s="1">
        <v>0</v>
      </c>
      <c r="F715" s="1">
        <v>0</v>
      </c>
      <c r="G715" s="2">
        <f t="shared" si="10"/>
        <v>142488.48180000001</v>
      </c>
      <c r="H715" s="2">
        <f t="shared" si="11"/>
        <v>0.14999999999417923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12000</v>
      </c>
      <c r="D716" s="1">
        <f>'PR-RAS'!E723</f>
        <v>27710.26</v>
      </c>
      <c r="E716" s="1">
        <v>0</v>
      </c>
      <c r="F716" s="1">
        <v>0</v>
      </c>
      <c r="G716" s="2">
        <f t="shared" si="10"/>
        <v>48205.671799999989</v>
      </c>
      <c r="H716" s="2">
        <f t="shared" si="11"/>
        <v>0.25999999999839929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12179</v>
      </c>
      <c r="D718" s="1">
        <f>'PR-RAS'!E725</f>
        <v>7408.05</v>
      </c>
      <c r="E718" s="1">
        <v>0</v>
      </c>
      <c r="F718" s="1">
        <v>0</v>
      </c>
      <c r="G718" s="2">
        <f t="shared" si="10"/>
        <v>19355.486699999998</v>
      </c>
      <c r="H718" s="2">
        <f t="shared" si="11"/>
        <v>5.0000000000181899E-2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3694</v>
      </c>
      <c r="D719" s="1">
        <f>'PR-RAS'!E726</f>
        <v>2874.15</v>
      </c>
      <c r="E719" s="1">
        <v>0</v>
      </c>
      <c r="F719" s="1">
        <v>0</v>
      </c>
      <c r="G719" s="2">
        <f t="shared" si="10"/>
        <v>6779.5713999999989</v>
      </c>
      <c r="H719" s="2">
        <f t="shared" si="11"/>
        <v>0.15000000000009095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2469026</v>
      </c>
      <c r="D984" s="6">
        <f>BILANCA!E6</f>
        <v>3107669.7199999997</v>
      </c>
      <c r="E984" s="6">
        <v>0</v>
      </c>
      <c r="F984" s="6">
        <v>0</v>
      </c>
      <c r="G984" s="7">
        <f t="shared" ref="G984:G1241" si="22">B984/1000*C984+B984/500*D984</f>
        <v>8684.3654399999996</v>
      </c>
      <c r="H984" s="7">
        <f t="shared" si="19"/>
        <v>0.28000000026077032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473668</v>
      </c>
      <c r="D985" s="1">
        <f>BILANCA!E7</f>
        <v>389141.47</v>
      </c>
      <c r="E985" s="1">
        <v>0</v>
      </c>
      <c r="F985" s="1">
        <v>0</v>
      </c>
      <c r="G985" s="2">
        <f t="shared" si="22"/>
        <v>2503.9018799999999</v>
      </c>
      <c r="H985" s="2">
        <f t="shared" si="19"/>
        <v>0.46999999997206032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257670</v>
      </c>
      <c r="D986" s="1">
        <f>BILANCA!E8</f>
        <v>181389.25</v>
      </c>
      <c r="E986" s="1">
        <v>0</v>
      </c>
      <c r="F986" s="1">
        <v>0</v>
      </c>
      <c r="G986" s="2">
        <f t="shared" si="22"/>
        <v>1861.3454999999999</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750265</v>
      </c>
      <c r="D988" s="1">
        <f>BILANCA!E10</f>
        <v>750264.79</v>
      </c>
      <c r="E988" s="1">
        <v>0</v>
      </c>
      <c r="F988" s="1">
        <v>0</v>
      </c>
      <c r="G988" s="2">
        <f t="shared" si="22"/>
        <v>11253.972900000001</v>
      </c>
      <c r="H988" s="2">
        <f t="shared" si="19"/>
        <v>0.2099999999627471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492595</v>
      </c>
      <c r="D989" s="1">
        <f>BILANCA!E11</f>
        <v>568875.54</v>
      </c>
      <c r="E989" s="1">
        <v>0</v>
      </c>
      <c r="F989" s="1">
        <v>0</v>
      </c>
      <c r="G989" s="2">
        <f t="shared" si="22"/>
        <v>9782.0764800000015</v>
      </c>
      <c r="H989" s="2">
        <f t="shared" si="19"/>
        <v>0.4599999999627471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212998</v>
      </c>
      <c r="D990" s="1">
        <f>BILANCA!E12</f>
        <v>207752.21999999997</v>
      </c>
      <c r="E990" s="1">
        <v>0</v>
      </c>
      <c r="F990" s="1">
        <v>0</v>
      </c>
      <c r="G990" s="2">
        <f t="shared" si="22"/>
        <v>4399.5170799999996</v>
      </c>
      <c r="H990" s="2">
        <f t="shared" si="19"/>
        <v>0.21999999997206032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200328</v>
      </c>
      <c r="D997" s="1">
        <f>BILANCA!E19</f>
        <v>207752.21999999997</v>
      </c>
      <c r="E997" s="1">
        <v>0</v>
      </c>
      <c r="F997" s="1">
        <v>0</v>
      </c>
      <c r="G997" s="2">
        <f t="shared" si="22"/>
        <v>8621.65416</v>
      </c>
      <c r="H997" s="2">
        <f t="shared" si="19"/>
        <v>0.21999999997206032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190422</v>
      </c>
      <c r="D998" s="1">
        <f>BILANCA!E20</f>
        <v>195428.83</v>
      </c>
      <c r="E998" s="1">
        <v>0</v>
      </c>
      <c r="F998" s="1">
        <v>0</v>
      </c>
      <c r="G998" s="2">
        <f t="shared" si="22"/>
        <v>8719.1948999999986</v>
      </c>
      <c r="H998" s="2">
        <f t="shared" si="19"/>
        <v>0.17000000001280569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19954</v>
      </c>
      <c r="D999" s="1">
        <f>BILANCA!E21</f>
        <v>19960.080000000002</v>
      </c>
      <c r="E999" s="1">
        <v>0</v>
      </c>
      <c r="F999" s="1">
        <v>0</v>
      </c>
      <c r="G999" s="2">
        <f t="shared" si="22"/>
        <v>957.98656000000005</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345425</v>
      </c>
      <c r="D1000" s="1">
        <f>BILANCA!E22</f>
        <v>348725.49</v>
      </c>
      <c r="E1000" s="1">
        <v>0</v>
      </c>
      <c r="F1000" s="1">
        <v>0</v>
      </c>
      <c r="G1000" s="2">
        <f t="shared" si="22"/>
        <v>17728.891660000001</v>
      </c>
      <c r="H1000" s="2">
        <f t="shared" si="19"/>
        <v>0.48999999999068677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9706</v>
      </c>
      <c r="D1002" s="1">
        <f>BILANCA!E24</f>
        <v>9706.0300000000007</v>
      </c>
      <c r="E1002" s="1">
        <v>0</v>
      </c>
      <c r="F1002" s="1">
        <v>0</v>
      </c>
      <c r="G1002" s="2">
        <f t="shared" si="22"/>
        <v>553.24314000000004</v>
      </c>
      <c r="H1002" s="2">
        <f t="shared" si="19"/>
        <v>3.0000000000654836E-2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11723</v>
      </c>
      <c r="D1003" s="1">
        <f>BILANCA!E25</f>
        <v>26818.799999999999</v>
      </c>
      <c r="E1003" s="1">
        <v>0</v>
      </c>
      <c r="F1003" s="1">
        <v>0</v>
      </c>
      <c r="G1003" s="2">
        <f t="shared" si="22"/>
        <v>1307.212</v>
      </c>
      <c r="H1003" s="2">
        <f t="shared" si="19"/>
        <v>0.2000000000007276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1230071</v>
      </c>
      <c r="D1004" s="1">
        <f>BILANCA!E26</f>
        <v>1287585.83</v>
      </c>
      <c r="E1004" s="1">
        <v>0</v>
      </c>
      <c r="F1004" s="1">
        <v>0</v>
      </c>
      <c r="G1004" s="2">
        <f t="shared" si="22"/>
        <v>79910.095860000001</v>
      </c>
      <c r="H1004" s="2">
        <f t="shared" si="19"/>
        <v>0.16999999992549419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1606973</v>
      </c>
      <c r="D1006" s="1">
        <f>BILANCA!E28</f>
        <v>1680472.84</v>
      </c>
      <c r="E1006" s="1">
        <v>0</v>
      </c>
      <c r="F1006" s="1">
        <v>0</v>
      </c>
      <c r="G1006" s="2">
        <f t="shared" si="22"/>
        <v>114262.12964</v>
      </c>
      <c r="H1006" s="2">
        <f t="shared" si="19"/>
        <v>0.15999999991618097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12670</v>
      </c>
      <c r="D1007" s="1">
        <f>BILANCA!E29</f>
        <v>0</v>
      </c>
      <c r="E1007" s="1">
        <v>0</v>
      </c>
      <c r="F1007" s="1">
        <v>0</v>
      </c>
      <c r="G1007" s="2">
        <f t="shared" si="22"/>
        <v>304.08</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114264</v>
      </c>
      <c r="D1008" s="1">
        <f>BILANCA!E30</f>
        <v>114263.84</v>
      </c>
      <c r="E1008" s="1">
        <v>0</v>
      </c>
      <c r="F1008" s="1">
        <v>0</v>
      </c>
      <c r="G1008" s="2">
        <f t="shared" si="22"/>
        <v>8569.7920000000013</v>
      </c>
      <c r="H1008" s="2">
        <f t="shared" si="19"/>
        <v>0.16000000000349246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101594</v>
      </c>
      <c r="D1012" s="1">
        <f>BILANCA!E34</f>
        <v>114263.84</v>
      </c>
      <c r="E1012" s="1">
        <v>0</v>
      </c>
      <c r="F1012" s="1">
        <v>0</v>
      </c>
      <c r="G1012" s="2">
        <f t="shared" si="22"/>
        <v>9573.5287200000002</v>
      </c>
      <c r="H1012" s="2">
        <f t="shared" si="19"/>
        <v>0.16000000000349246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28379</v>
      </c>
      <c r="D1025" s="1">
        <f>BILANCA!E47</f>
        <v>28378.7</v>
      </c>
      <c r="E1025" s="1">
        <v>0</v>
      </c>
      <c r="F1025" s="1">
        <v>0</v>
      </c>
      <c r="G1025" s="2">
        <f t="shared" si="22"/>
        <v>3575.7288000000003</v>
      </c>
      <c r="H1025" s="2">
        <f t="shared" si="19"/>
        <v>0.2999999999992724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28379</v>
      </c>
      <c r="D1028" s="1">
        <f>BILANCA!E50</f>
        <v>28378.7</v>
      </c>
      <c r="E1028" s="1">
        <v>0</v>
      </c>
      <c r="F1028" s="1">
        <v>0</v>
      </c>
      <c r="G1028" s="2">
        <f t="shared" si="22"/>
        <v>3831.1379999999999</v>
      </c>
      <c r="H1028" s="2">
        <f t="shared" si="19"/>
        <v>0.2999999999992724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3000</v>
      </c>
      <c r="D1030" s="1">
        <f>BILANCA!E52</f>
        <v>0</v>
      </c>
      <c r="E1030" s="1">
        <v>0</v>
      </c>
      <c r="F1030" s="1">
        <v>0</v>
      </c>
      <c r="G1030" s="2">
        <f t="shared" si="22"/>
        <v>141</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3000</v>
      </c>
      <c r="D1031" s="1">
        <f>BILANCA!E53</f>
        <v>0</v>
      </c>
      <c r="E1031" s="1">
        <v>0</v>
      </c>
      <c r="F1031" s="1">
        <v>0</v>
      </c>
      <c r="G1031" s="2">
        <f t="shared" si="22"/>
        <v>144</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95324</v>
      </c>
      <c r="D1032" s="1">
        <f>BILANCA!E54</f>
        <v>103767.18</v>
      </c>
      <c r="E1032" s="1">
        <v>0</v>
      </c>
      <c r="F1032" s="1">
        <v>0</v>
      </c>
      <c r="G1032" s="2">
        <f t="shared" si="22"/>
        <v>14840.059639999999</v>
      </c>
      <c r="H1032" s="2">
        <f t="shared" si="19"/>
        <v>0.17999999999301508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95324</v>
      </c>
      <c r="D1033" s="1">
        <f>BILANCA!E55</f>
        <v>103767.18</v>
      </c>
      <c r="E1033" s="1">
        <v>0</v>
      </c>
      <c r="F1033" s="1">
        <v>0</v>
      </c>
      <c r="G1033" s="2">
        <f t="shared" si="22"/>
        <v>15142.918000000001</v>
      </c>
      <c r="H1033" s="2">
        <f t="shared" si="19"/>
        <v>0.17999999999301508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1995358</v>
      </c>
      <c r="D1046" s="1">
        <f>BILANCA!E68</f>
        <v>2718528.2499999995</v>
      </c>
      <c r="E1046" s="1">
        <v>0</v>
      </c>
      <c r="F1046" s="1">
        <v>0</v>
      </c>
      <c r="G1046" s="2">
        <f t="shared" si="22"/>
        <v>468242.11349999992</v>
      </c>
      <c r="H1046" s="2">
        <f t="shared" si="19"/>
        <v>0.24999999953433871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1979916</v>
      </c>
      <c r="D1047" s="1">
        <f>BILANCA!E69</f>
        <v>2676098.6599999997</v>
      </c>
      <c r="E1047" s="1">
        <v>0</v>
      </c>
      <c r="F1047" s="1">
        <v>0</v>
      </c>
      <c r="G1047" s="2">
        <f t="shared" si="22"/>
        <v>469255.25247999997</v>
      </c>
      <c r="H1047" s="2">
        <f t="shared" si="19"/>
        <v>0.34000000031664968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1977006</v>
      </c>
      <c r="D1048" s="1">
        <f>BILANCA!E70</f>
        <v>2673286.9</v>
      </c>
      <c r="E1048" s="1">
        <v>0</v>
      </c>
      <c r="F1048" s="1">
        <v>0</v>
      </c>
      <c r="G1048" s="2">
        <f t="shared" si="22"/>
        <v>476032.68700000003</v>
      </c>
      <c r="H1048" s="2">
        <f t="shared" si="19"/>
        <v>0.10000000009313226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1977006</v>
      </c>
      <c r="D1050" s="1">
        <f>BILANCA!E72</f>
        <v>2673286.9</v>
      </c>
      <c r="E1050" s="1">
        <v>0</v>
      </c>
      <c r="F1050" s="1">
        <v>0</v>
      </c>
      <c r="G1050" s="2">
        <f t="shared" si="22"/>
        <v>490679.84659999999</v>
      </c>
      <c r="H1050" s="2">
        <f t="shared" si="19"/>
        <v>0.10000000009313226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2910</v>
      </c>
      <c r="D1054" s="1">
        <f>BILANCA!E76</f>
        <v>2811.76</v>
      </c>
      <c r="E1054" s="1">
        <v>0</v>
      </c>
      <c r="F1054" s="1">
        <v>0</v>
      </c>
      <c r="G1054" s="2">
        <f t="shared" si="22"/>
        <v>605.87991999999997</v>
      </c>
      <c r="H1054" s="2">
        <f t="shared" si="19"/>
        <v>0.23999999999978172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3872</v>
      </c>
      <c r="D1056" s="1">
        <f>BILANCA!E78</f>
        <v>7493.9800000000005</v>
      </c>
      <c r="E1056" s="1">
        <v>0</v>
      </c>
      <c r="F1056" s="1">
        <v>0</v>
      </c>
      <c r="G1056" s="2">
        <f t="shared" si="22"/>
        <v>1376.7770799999998</v>
      </c>
      <c r="H1056" s="2">
        <f t="shared" si="19"/>
        <v>1.9999999999527063E-2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3872</v>
      </c>
      <c r="D1062" s="1">
        <f>BILANCA!E84</f>
        <v>1421.64</v>
      </c>
      <c r="E1062" s="1">
        <v>0</v>
      </c>
      <c r="F1062" s="1">
        <v>0</v>
      </c>
      <c r="G1062" s="2">
        <f t="shared" si="22"/>
        <v>530.50711999999999</v>
      </c>
      <c r="H1062" s="2">
        <f t="shared" si="19"/>
        <v>0.35999999999989996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6072.34</v>
      </c>
      <c r="E1064" s="1">
        <v>0</v>
      </c>
      <c r="F1064" s="1">
        <v>0</v>
      </c>
      <c r="G1064" s="2">
        <f t="shared" si="22"/>
        <v>983.71908000000008</v>
      </c>
      <c r="H1064" s="2">
        <f t="shared" si="19"/>
        <v>0.34000000000014552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11570</v>
      </c>
      <c r="D1124" s="1">
        <f>BILANCA!E146</f>
        <v>34935.61</v>
      </c>
      <c r="E1124" s="1">
        <v>0</v>
      </c>
      <c r="F1124" s="1">
        <v>0</v>
      </c>
      <c r="G1124" s="2">
        <f t="shared" si="22"/>
        <v>11483.212019999999</v>
      </c>
      <c r="H1124" s="2">
        <f t="shared" si="23"/>
        <v>0.38999999999941792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24470</v>
      </c>
      <c r="D1137" s="1">
        <f>BILANCA!E159</f>
        <v>34935.61</v>
      </c>
      <c r="E1137" s="1">
        <v>0</v>
      </c>
      <c r="F1137" s="1">
        <v>0</v>
      </c>
      <c r="G1137" s="2">
        <f t="shared" si="22"/>
        <v>14528.547880000002</v>
      </c>
      <c r="H1137" s="2">
        <f t="shared" si="23"/>
        <v>0.38999999999941792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12900</v>
      </c>
      <c r="D1141" s="1">
        <f>BILANCA!E163</f>
        <v>0</v>
      </c>
      <c r="E1141" s="1">
        <v>0</v>
      </c>
      <c r="F1141" s="1">
        <v>0</v>
      </c>
      <c r="G1141" s="2">
        <f t="shared" si="22"/>
        <v>2038.2</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2469026</v>
      </c>
      <c r="D1152" s="1">
        <f>BILANCA!E175</f>
        <v>3107669.7199999997</v>
      </c>
      <c r="E1152" s="1">
        <v>0</v>
      </c>
      <c r="F1152" s="1">
        <v>0</v>
      </c>
      <c r="G1152" s="2">
        <f t="shared" si="22"/>
        <v>1467657.75936</v>
      </c>
      <c r="H1152" s="2">
        <f t="shared" si="23"/>
        <v>0.28000000026077032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460257</v>
      </c>
      <c r="D1153" s="1">
        <f>BILANCA!E176</f>
        <v>490768.11</v>
      </c>
      <c r="E1153" s="1">
        <v>0</v>
      </c>
      <c r="F1153" s="1">
        <v>0</v>
      </c>
      <c r="G1153" s="2">
        <f t="shared" si="22"/>
        <v>245104.8474</v>
      </c>
      <c r="H1153" s="2">
        <f t="shared" si="23"/>
        <v>0.10999999998603016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449833</v>
      </c>
      <c r="D1154" s="1">
        <f>BILANCA!E177</f>
        <v>478868.11</v>
      </c>
      <c r="E1154" s="1">
        <v>0</v>
      </c>
      <c r="F1154" s="1">
        <v>0</v>
      </c>
      <c r="G1154" s="2">
        <f t="shared" si="22"/>
        <v>240694.33662000002</v>
      </c>
      <c r="H1154" s="2">
        <f t="shared" si="23"/>
        <v>0.10999999998603016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384060</v>
      </c>
      <c r="D1155" s="1">
        <f>BILANCA!E178</f>
        <v>396408.83</v>
      </c>
      <c r="E1155" s="1">
        <v>0</v>
      </c>
      <c r="F1155" s="1">
        <v>0</v>
      </c>
      <c r="G1155" s="2">
        <f t="shared" si="22"/>
        <v>202422.95752</v>
      </c>
      <c r="H1155" s="2">
        <f t="shared" si="23"/>
        <v>0.16999999998370185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63648</v>
      </c>
      <c r="D1156" s="1">
        <f>BILANCA!E179</f>
        <v>79572.36</v>
      </c>
      <c r="E1156" s="1">
        <v>0</v>
      </c>
      <c r="F1156" s="1">
        <v>0</v>
      </c>
      <c r="G1156" s="2">
        <f t="shared" si="22"/>
        <v>38543.14056</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2061</v>
      </c>
      <c r="D1157" s="1">
        <f>BILANCA!E180</f>
        <v>2886.92</v>
      </c>
      <c r="E1157" s="1">
        <v>0</v>
      </c>
      <c r="F1157" s="1">
        <v>0</v>
      </c>
      <c r="G1157" s="2">
        <f t="shared" si="22"/>
        <v>1363.26216</v>
      </c>
      <c r="H1157" s="2">
        <f t="shared" si="23"/>
        <v>7.999999999992724E-2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2061</v>
      </c>
      <c r="D1160" s="1">
        <f>BILANCA!E183</f>
        <v>2886.92</v>
      </c>
      <c r="E1160" s="1">
        <v>0</v>
      </c>
      <c r="F1160" s="1">
        <v>0</v>
      </c>
      <c r="G1160" s="2">
        <f t="shared" si="22"/>
        <v>1386.76668</v>
      </c>
      <c r="H1160" s="2">
        <f t="shared" si="23"/>
        <v>7.999999999992724E-2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64</v>
      </c>
      <c r="D1165" s="1">
        <f>BILANCA!E188</f>
        <v>0</v>
      </c>
      <c r="E1165" s="1">
        <v>0</v>
      </c>
      <c r="F1165" s="1">
        <v>0</v>
      </c>
      <c r="G1165" s="2">
        <f t="shared" si="22"/>
        <v>11.648</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10424</v>
      </c>
      <c r="D1166" s="1">
        <f>BILANCA!E189</f>
        <v>0</v>
      </c>
      <c r="E1166" s="1">
        <v>0</v>
      </c>
      <c r="F1166" s="1">
        <v>0</v>
      </c>
      <c r="G1166" s="2">
        <f t="shared" si="22"/>
        <v>1907.5919999999999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11900</v>
      </c>
      <c r="E1211" s="1">
        <v>0</v>
      </c>
      <c r="F1211" s="1">
        <v>0</v>
      </c>
      <c r="G1211" s="2">
        <f t="shared" si="22"/>
        <v>5426.4000000000005</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11900</v>
      </c>
      <c r="E1212" s="1">
        <v>0</v>
      </c>
      <c r="F1212" s="1">
        <v>0</v>
      </c>
      <c r="G1212" s="2">
        <f t="shared" si="22"/>
        <v>5450.2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2008769</v>
      </c>
      <c r="D1214" s="1">
        <f>BILANCA!E237</f>
        <v>2616901.61</v>
      </c>
      <c r="E1214" s="1">
        <v>0</v>
      </c>
      <c r="F1214" s="1">
        <v>0</v>
      </c>
      <c r="G1214" s="2">
        <f t="shared" si="22"/>
        <v>1673034.18282</v>
      </c>
      <c r="H1214" s="2">
        <f t="shared" si="23"/>
        <v>0.39000000013038516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473668</v>
      </c>
      <c r="D1215" s="1">
        <f>BILANCA!E238</f>
        <v>389141.47</v>
      </c>
      <c r="E1215" s="1">
        <v>0</v>
      </c>
      <c r="F1215" s="1">
        <v>0</v>
      </c>
      <c r="G1215" s="2">
        <f t="shared" si="22"/>
        <v>290452.61807999999</v>
      </c>
      <c r="H1215" s="2">
        <f t="shared" si="23"/>
        <v>0.46999999997206032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473668</v>
      </c>
      <c r="D1216" s="1">
        <f>BILANCA!E239</f>
        <v>389141.47</v>
      </c>
      <c r="E1216" s="1">
        <v>0</v>
      </c>
      <c r="F1216" s="1">
        <v>0</v>
      </c>
      <c r="G1216" s="2">
        <f t="shared" si="22"/>
        <v>291704.56902</v>
      </c>
      <c r="H1216" s="2">
        <f t="shared" si="23"/>
        <v>0.46999999997206032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473668</v>
      </c>
      <c r="D1217" s="1">
        <f>BILANCA!E240</f>
        <v>389141.47</v>
      </c>
      <c r="E1217" s="1">
        <v>0</v>
      </c>
      <c r="F1217" s="1">
        <v>0</v>
      </c>
      <c r="G1217" s="2">
        <f t="shared" si="22"/>
        <v>292956.51996000001</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1523531</v>
      </c>
      <c r="D1222" s="1">
        <f>BILANCA!E245</f>
        <v>2192786.7799999998</v>
      </c>
      <c r="E1222" s="1">
        <v>0</v>
      </c>
      <c r="F1222" s="1">
        <v>0</v>
      </c>
      <c r="G1222" s="2">
        <f t="shared" si="22"/>
        <v>1412275.9898399999</v>
      </c>
      <c r="H1222" s="2">
        <f t="shared" si="23"/>
        <v>0.22000000020489097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1605652</v>
      </c>
      <c r="D1223" s="1">
        <f>BILANCA!E246</f>
        <v>2280893.8199999998</v>
      </c>
      <c r="E1223" s="1">
        <v>0</v>
      </c>
      <c r="F1223" s="1">
        <v>0</v>
      </c>
      <c r="G1223" s="2">
        <f t="shared" si="22"/>
        <v>1480185.5135999999</v>
      </c>
      <c r="H1223" s="2">
        <f t="shared" si="23"/>
        <v>0.18000000016763806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1605652</v>
      </c>
      <c r="D1224" s="1">
        <f>BILANCA!E247</f>
        <v>2280893.8199999998</v>
      </c>
      <c r="E1224" s="1">
        <v>0</v>
      </c>
      <c r="F1224" s="1">
        <v>0</v>
      </c>
      <c r="G1224" s="2">
        <f t="shared" si="22"/>
        <v>1486352.9532399999</v>
      </c>
      <c r="H1224" s="2">
        <f t="shared" si="23"/>
        <v>0.18000000016763806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82121</v>
      </c>
      <c r="D1227" s="1">
        <f>BILANCA!E250</f>
        <v>88107.04</v>
      </c>
      <c r="E1227" s="1">
        <v>0</v>
      </c>
      <c r="F1227" s="1">
        <v>0</v>
      </c>
      <c r="G1227" s="2">
        <f t="shared" si="22"/>
        <v>63033.759519999992</v>
      </c>
      <c r="H1227" s="2">
        <f t="shared" si="23"/>
        <v>3.9999999993597157E-2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82121</v>
      </c>
      <c r="D1229" s="1">
        <f>BILANCA!E252</f>
        <v>88107.04</v>
      </c>
      <c r="E1229" s="1">
        <v>0</v>
      </c>
      <c r="F1229" s="1">
        <v>0</v>
      </c>
      <c r="G1229" s="2">
        <f t="shared" si="22"/>
        <v>63550.429680000001</v>
      </c>
      <c r="H1229" s="2">
        <f t="shared" si="23"/>
        <v>3.9999999993597157E-2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11570</v>
      </c>
      <c r="D1232" s="1">
        <f>BILANCA!E255</f>
        <v>34973.360000000001</v>
      </c>
      <c r="E1232" s="1">
        <v>0</v>
      </c>
      <c r="F1232" s="1">
        <v>0</v>
      </c>
      <c r="G1232" s="2">
        <f t="shared" si="22"/>
        <v>20297.663280000001</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12900</v>
      </c>
      <c r="D1240" s="1">
        <f>BILANCA!E264</f>
        <v>12866.47</v>
      </c>
      <c r="E1240" s="1">
        <v>0</v>
      </c>
      <c r="F1240" s="1">
        <v>0</v>
      </c>
      <c r="G1240" s="2">
        <f t="shared" si="22"/>
        <v>9928.6655800000008</v>
      </c>
      <c r="H1240" s="2">
        <f t="shared" si="23"/>
        <v>0.46999999999934516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11570</v>
      </c>
      <c r="D1241" s="1">
        <f>BILANCA!E265</f>
        <v>22069.14</v>
      </c>
      <c r="E1241" s="1">
        <v>0</v>
      </c>
      <c r="F1241" s="1">
        <v>0</v>
      </c>
      <c r="G1241" s="2">
        <f t="shared" si="22"/>
        <v>14372.73624</v>
      </c>
      <c r="H1241" s="2">
        <f t="shared" si="23"/>
        <v>0.13999999999941792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4999.88</v>
      </c>
      <c r="E1244" s="1">
        <v>0</v>
      </c>
      <c r="F1244" s="1">
        <v>0</v>
      </c>
      <c r="G1244" s="2">
        <f t="shared" si="24"/>
        <v>2609.9373600000004</v>
      </c>
      <c r="H1244" s="2">
        <f t="shared" si="23"/>
        <v>0.11999999999989086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1072.46</v>
      </c>
      <c r="E1245" s="1">
        <v>0</v>
      </c>
      <c r="F1245" s="1">
        <v>0</v>
      </c>
      <c r="G1245" s="2">
        <f t="shared" si="24"/>
        <v>561.96904000000006</v>
      </c>
      <c r="H1245" s="2">
        <f t="shared" si="23"/>
        <v>0.46000000000003638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449833</v>
      </c>
      <c r="D1264" s="1">
        <f>BILANCA!E288</f>
        <v>478868.11</v>
      </c>
      <c r="E1264" s="1">
        <v>0</v>
      </c>
      <c r="F1264" s="1">
        <v>0</v>
      </c>
      <c r="G1264" s="2">
        <f t="shared" si="24"/>
        <v>395526.95082000003</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10424</v>
      </c>
      <c r="D1266" s="1">
        <f>BILANCA!E290</f>
        <v>0</v>
      </c>
      <c r="E1266" s="1">
        <v>0</v>
      </c>
      <c r="F1266" s="1">
        <v>0</v>
      </c>
      <c r="G1266" s="2">
        <f t="shared" si="24"/>
        <v>2949.9919999999997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6440461</v>
      </c>
      <c r="D1401" s="1">
        <f>'RAS-funkcijski'!E107</f>
        <v>6738910.04</v>
      </c>
      <c r="E1401" s="1">
        <v>0</v>
      </c>
      <c r="F1401" s="1">
        <v>0</v>
      </c>
      <c r="G1401" s="2">
        <f t="shared" si="24"/>
        <v>2051582.9512399998</v>
      </c>
      <c r="H1401" s="2">
        <f t="shared" si="27"/>
        <v>4.0000000037252903E-2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6440461</v>
      </c>
      <c r="D1403" s="1">
        <f>'RAS-funkcijski'!E109</f>
        <v>6738910.04</v>
      </c>
      <c r="E1403" s="1">
        <v>0</v>
      </c>
      <c r="F1403" s="1">
        <v>0</v>
      </c>
      <c r="G1403" s="2">
        <f t="shared" si="24"/>
        <v>2091419.5134000001</v>
      </c>
      <c r="H1403" s="2">
        <f t="shared" si="27"/>
        <v>4.0000000037252903E-2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6440461</v>
      </c>
      <c r="D1435" s="13">
        <f>'RAS-funkcijski'!E141</f>
        <v>6738910.04</v>
      </c>
      <c r="E1435" s="13">
        <v>0</v>
      </c>
      <c r="F1435" s="13">
        <v>0</v>
      </c>
      <c r="G1435" s="14">
        <f t="shared" si="24"/>
        <v>2728804.5079600001</v>
      </c>
      <c r="H1435" s="14">
        <f t="shared" si="27"/>
        <v>4.0000000037252903E-2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3000</v>
      </c>
      <c r="E1436" s="6">
        <v>0</v>
      </c>
      <c r="F1436" s="6">
        <v>0</v>
      </c>
      <c r="G1436" s="7">
        <f t="shared" si="24"/>
        <v>6</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3000</v>
      </c>
      <c r="E1453" s="1">
        <v>0</v>
      </c>
      <c r="F1453" s="1">
        <v>0</v>
      </c>
      <c r="G1453" s="2">
        <f t="shared" si="24"/>
        <v>107.99999999999999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3000</v>
      </c>
      <c r="E1454" s="1">
        <v>0</v>
      </c>
      <c r="F1454" s="1">
        <v>0</v>
      </c>
      <c r="G1454" s="2">
        <f t="shared" si="24"/>
        <v>114</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3000</v>
      </c>
      <c r="E1458" s="1">
        <v>0</v>
      </c>
      <c r="F1458" s="1">
        <v>0</v>
      </c>
      <c r="G1458" s="2">
        <f t="shared" si="24"/>
        <v>138</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460257</v>
      </c>
      <c r="D1480" s="6"/>
      <c r="E1480" s="6">
        <v>0</v>
      </c>
      <c r="F1480" s="6">
        <v>0</v>
      </c>
      <c r="G1480" s="7">
        <f t="shared" ref="G1480:G1580" si="34">B1480/1000*C1480</f>
        <v>460.25700000000001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6610059.46</v>
      </c>
      <c r="D1481" s="1">
        <v>0</v>
      </c>
      <c r="E1481" s="1">
        <v>0</v>
      </c>
      <c r="F1481" s="1">
        <v>0</v>
      </c>
      <c r="G1481" s="2">
        <f t="shared" si="34"/>
        <v>13220.118920000001</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6521555.4100000001</v>
      </c>
      <c r="D1483" s="1">
        <v>0</v>
      </c>
      <c r="E1483" s="1">
        <v>0</v>
      </c>
      <c r="F1483" s="1">
        <v>0</v>
      </c>
      <c r="G1483" s="2">
        <f t="shared" si="34"/>
        <v>26086.22164</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4906778.5999999996</v>
      </c>
      <c r="D1484" s="1">
        <v>0</v>
      </c>
      <c r="E1484" s="1">
        <v>0</v>
      </c>
      <c r="F1484" s="1">
        <v>0</v>
      </c>
      <c r="G1484" s="2">
        <f t="shared" si="34"/>
        <v>24533.893</v>
      </c>
      <c r="H1484" s="2">
        <f t="shared" si="35"/>
        <v>0.40000000037252903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1588497.71</v>
      </c>
      <c r="D1485" s="1">
        <v>0</v>
      </c>
      <c r="E1485" s="1">
        <v>0</v>
      </c>
      <c r="F1485" s="1">
        <v>0</v>
      </c>
      <c r="G1485" s="2">
        <f t="shared" si="34"/>
        <v>9530.9862599999997</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26041.11</v>
      </c>
      <c r="D1486" s="1">
        <v>0</v>
      </c>
      <c r="E1486" s="1">
        <v>0</v>
      </c>
      <c r="F1486" s="1">
        <v>0</v>
      </c>
      <c r="G1486" s="2">
        <f t="shared" si="34"/>
        <v>182.28776999999999</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237.99</v>
      </c>
      <c r="D1491" s="1">
        <v>0</v>
      </c>
      <c r="E1491" s="1">
        <v>0</v>
      </c>
      <c r="F1491" s="1">
        <v>0</v>
      </c>
      <c r="G1491" s="2">
        <f t="shared" si="34"/>
        <v>2.85588</v>
      </c>
      <c r="H1491" s="2">
        <f t="shared" si="35"/>
        <v>9.9999999999909051E-3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88504.05</v>
      </c>
      <c r="D1492" s="1">
        <v>0</v>
      </c>
      <c r="E1492" s="1">
        <v>0</v>
      </c>
      <c r="F1492" s="1">
        <v>0</v>
      </c>
      <c r="G1492" s="2">
        <f t="shared" si="34"/>
        <v>1150.5526500000001</v>
      </c>
      <c r="H1492" s="2">
        <f t="shared" si="35"/>
        <v>5.0000000002910383E-2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6591448.3499999996</v>
      </c>
      <c r="D1499" s="1">
        <v>0</v>
      </c>
      <c r="E1499" s="1">
        <v>0</v>
      </c>
      <c r="F1499" s="1">
        <v>0</v>
      </c>
      <c r="G1499" s="2">
        <f t="shared" si="34"/>
        <v>131828.967</v>
      </c>
      <c r="H1499" s="2">
        <f t="shared" si="35"/>
        <v>0.34999999962747097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6492520.5499999998</v>
      </c>
      <c r="D1501" s="1">
        <v>0</v>
      </c>
      <c r="E1501" s="1">
        <v>0</v>
      </c>
      <c r="F1501" s="1">
        <v>0</v>
      </c>
      <c r="G1501" s="2">
        <f t="shared" si="34"/>
        <v>142835.45209999999</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4894430.1399999997</v>
      </c>
      <c r="D1502" s="1">
        <v>0</v>
      </c>
      <c r="E1502" s="1">
        <v>0</v>
      </c>
      <c r="F1502" s="1">
        <v>0</v>
      </c>
      <c r="G1502" s="2">
        <f t="shared" si="34"/>
        <v>112571.89321999998</v>
      </c>
      <c r="H1502" s="2">
        <f t="shared" si="35"/>
        <v>0.13999999966472387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1572572.81</v>
      </c>
      <c r="D1503" s="1">
        <v>0</v>
      </c>
      <c r="E1503" s="1">
        <v>0</v>
      </c>
      <c r="F1503" s="1">
        <v>0</v>
      </c>
      <c r="G1503" s="2">
        <f t="shared" si="34"/>
        <v>37741.747439999999</v>
      </c>
      <c r="H1503" s="2">
        <f t="shared" si="35"/>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25215.66</v>
      </c>
      <c r="D1504" s="1">
        <v>0</v>
      </c>
      <c r="E1504" s="1">
        <v>0</v>
      </c>
      <c r="F1504" s="1">
        <v>0</v>
      </c>
      <c r="G1504" s="2">
        <f t="shared" si="34"/>
        <v>630.39150000000006</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301.94</v>
      </c>
      <c r="D1509" s="1">
        <v>0</v>
      </c>
      <c r="E1509" s="1">
        <v>0</v>
      </c>
      <c r="F1509" s="1">
        <v>0</v>
      </c>
      <c r="G1509" s="2">
        <f t="shared" si="34"/>
        <v>9.0581999999999994</v>
      </c>
      <c r="H1509" s="2">
        <f t="shared" si="35"/>
        <v>6.0000000000002274E-2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98927.8</v>
      </c>
      <c r="D1510" s="1">
        <v>0</v>
      </c>
      <c r="E1510" s="1">
        <v>0</v>
      </c>
      <c r="F1510" s="1">
        <v>0</v>
      </c>
      <c r="G1510" s="2">
        <f t="shared" si="34"/>
        <v>3066.7618000000002</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478868.11000000034</v>
      </c>
      <c r="D1517" s="1">
        <v>0</v>
      </c>
      <c r="E1517" s="1">
        <v>0</v>
      </c>
      <c r="F1517" s="1">
        <v>0</v>
      </c>
      <c r="G1517" s="2">
        <f t="shared" si="34"/>
        <v>18196.988180000011</v>
      </c>
      <c r="H1517" s="2">
        <f t="shared" si="35"/>
        <v>0.11000000033527613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478868.11</v>
      </c>
      <c r="D1576" s="1">
        <v>0</v>
      </c>
      <c r="E1576" s="1">
        <v>0</v>
      </c>
      <c r="F1576" s="1">
        <v>0</v>
      </c>
      <c r="G1576" s="2">
        <f t="shared" si="34"/>
        <v>46450.20667</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478868.11</v>
      </c>
      <c r="D1578" s="1">
        <v>0</v>
      </c>
      <c r="E1578" s="1">
        <v>0</v>
      </c>
      <c r="F1578" s="1">
        <v>0</v>
      </c>
      <c r="G1578" s="2">
        <f t="shared" si="34"/>
        <v>47407.942889999998</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24922</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5792217</v>
      </c>
      <c r="I16" s="172">
        <f>'PR-RAS'!E6</f>
        <v>7408166.0300000003</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6358340</v>
      </c>
      <c r="I17" s="172">
        <f>'PR-RAS'!E151</f>
        <v>6650803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1523531</v>
      </c>
      <c r="I18" s="172">
        <f>'PR-RAS'!E645</f>
        <v>2192786.7800000003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473668</v>
      </c>
      <c r="I20" s="175">
        <f>BILANCA!E7</f>
        <v>389141.47</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1995358</v>
      </c>
      <c r="I21" s="177">
        <f>BILANCA!E68</f>
        <v>2718528.2499999995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460257</v>
      </c>
      <c r="I22" s="177">
        <f>BILANCA!E176</f>
        <v>490768.11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2008769</v>
      </c>
      <c r="I23" s="179">
        <f>BILANCA!E237</f>
        <v>2616901.61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6440461</v>
      </c>
      <c r="I28" s="181">
        <f>'RAS-funkcijski'!E141</f>
        <v>6738910.04</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3000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3000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460257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478868.11000000034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478868.11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57" zoomScale="200" zoomScaleNormal="200" workbookViewId="0">
      <selection activeCell="D720" sqref="D72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5792217</v>
      </c>
      <c r="E6" s="53">
        <f>E7+E44+E50+E82+E106+E124+E133+E139</f>
        <v>7408166.0300000003</v>
      </c>
      <c r="F6" s="54">
        <f t="shared" ref="F6:F131" si="0">IF(D6&lt;&gt;0,IF(E6/D6&gt;=100,"&gt;&gt;100",E6/D6*100),"-")</f>
        <v>127.8986272441105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6000</v>
      </c>
      <c r="E50" s="53">
        <f>E51+E54+E59+E62+E65+E68+E71+E74+E77</f>
        <v>267745.63</v>
      </c>
      <c r="F50" s="54">
        <f t="shared" si="0"/>
        <v>4462.4271666666664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6000</v>
      </c>
      <c r="E68" s="53">
        <f t="shared" si="15"/>
        <v>32516</v>
      </c>
      <c r="F68" s="54">
        <f t="shared" si="0"/>
        <v>541.93333333333328</v>
      </c>
    </row>
    <row r="69" spans="1:6" ht="12.75" customHeight="1" x14ac:dyDescent="0.2">
      <c r="A69" s="55" t="s">
        <v>181</v>
      </c>
      <c r="B69" s="87" t="s">
        <v>182</v>
      </c>
      <c r="C69" s="52" t="s">
        <v>181</v>
      </c>
      <c r="D69" s="244">
        <v>6000</v>
      </c>
      <c r="E69" s="244">
        <v>32516</v>
      </c>
      <c r="F69" s="54">
        <f t="shared" si="0"/>
        <v>541.93333333333328</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235229.63</v>
      </c>
      <c r="F74" s="54" t="str">
        <f t="shared" si="0"/>
        <v>-</v>
      </c>
    </row>
    <row r="75" spans="1:6" ht="12.75" customHeight="1" x14ac:dyDescent="0.2">
      <c r="A75" s="55" t="s">
        <v>193</v>
      </c>
      <c r="B75" s="87" t="s">
        <v>194</v>
      </c>
      <c r="C75" s="52" t="s">
        <v>193</v>
      </c>
      <c r="D75" s="244"/>
      <c r="E75" s="244">
        <v>235229.63</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22</v>
      </c>
      <c r="E82" s="53">
        <f t="shared" si="19"/>
        <v>35.75</v>
      </c>
      <c r="F82" s="54">
        <f t="shared" si="0"/>
        <v>162.5</v>
      </c>
    </row>
    <row r="83" spans="1:6" ht="12.75" customHeight="1" x14ac:dyDescent="0.2">
      <c r="A83" s="55">
        <v>641</v>
      </c>
      <c r="B83" s="87" t="s">
        <v>209</v>
      </c>
      <c r="C83" s="52" t="s">
        <v>210</v>
      </c>
      <c r="D83" s="53">
        <f t="shared" ref="D83:E83" si="20">SUM(D84:D90)</f>
        <v>22</v>
      </c>
      <c r="E83" s="53">
        <f t="shared" si="20"/>
        <v>35.75</v>
      </c>
      <c r="F83" s="54">
        <f t="shared" si="0"/>
        <v>162.5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22</v>
      </c>
      <c r="E85" s="244">
        <v>26.94</v>
      </c>
      <c r="F85" s="54">
        <f t="shared" si="0"/>
        <v>122.45454545454547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v>8.81</v>
      </c>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259001</v>
      </c>
      <c r="E106" s="53">
        <f t="shared" si="23"/>
        <v>1263983.5</v>
      </c>
      <c r="F106" s="54">
        <f t="shared" si="0"/>
        <v>488.0226331172467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259001</v>
      </c>
      <c r="E112" s="53">
        <f t="shared" si="25"/>
        <v>1263983.5</v>
      </c>
      <c r="F112" s="54">
        <f t="shared" si="0"/>
        <v>488.0226331172467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259001</v>
      </c>
      <c r="E117" s="244">
        <v>1263983.5</v>
      </c>
      <c r="F117" s="54">
        <f t="shared" si="0"/>
        <v>488.0226331172467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5527194</v>
      </c>
      <c r="E133" s="53">
        <f t="shared" si="30"/>
        <v>5876401.1500000004</v>
      </c>
      <c r="F133" s="54">
        <f t="shared" ref="F133:F223" si="31">IF(D133&lt;&gt;0,IF(E133/D133&gt;=100,"&gt;&gt;100",E133/D133*100),"-")</f>
        <v>106.31798250613241</v>
      </c>
    </row>
    <row r="134" spans="1:6" ht="24" x14ac:dyDescent="0.2">
      <c r="A134" s="55">
        <v>671</v>
      </c>
      <c r="B134" s="234" t="s">
        <v>311</v>
      </c>
      <c r="C134" s="52" t="s">
        <v>312</v>
      </c>
      <c r="D134" s="53">
        <f t="shared" ref="D134:E134" si="32">SUM(D135:D137)</f>
        <v>5527194</v>
      </c>
      <c r="E134" s="53">
        <f t="shared" si="32"/>
        <v>5876401.1500000004</v>
      </c>
      <c r="F134" s="54">
        <f t="shared" si="31"/>
        <v>106.31798250613241</v>
      </c>
    </row>
    <row r="135" spans="1:6" ht="12.75" customHeight="1" x14ac:dyDescent="0.2">
      <c r="A135" s="55">
        <v>6711</v>
      </c>
      <c r="B135" s="87" t="s">
        <v>313</v>
      </c>
      <c r="C135" s="52" t="s">
        <v>314</v>
      </c>
      <c r="D135" s="244">
        <v>5527194</v>
      </c>
      <c r="E135" s="244">
        <v>5876401.1500000004</v>
      </c>
      <c r="F135" s="54">
        <f t="shared" si="31"/>
        <v>106.31798250613241</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6358340</v>
      </c>
      <c r="E151" s="53">
        <f t="shared" si="35"/>
        <v>6650803</v>
      </c>
      <c r="F151" s="54">
        <f t="shared" si="31"/>
        <v>104.59967538697208</v>
      </c>
    </row>
    <row r="152" spans="1:6" ht="12.75" customHeight="1" x14ac:dyDescent="0.2">
      <c r="A152" s="55">
        <v>31</v>
      </c>
      <c r="B152" s="87" t="s">
        <v>346</v>
      </c>
      <c r="C152" s="52" t="s">
        <v>347</v>
      </c>
      <c r="D152" s="53">
        <f t="shared" ref="D152:E152" si="36">D153+D158+D159</f>
        <v>4719572</v>
      </c>
      <c r="E152" s="53">
        <f t="shared" si="36"/>
        <v>4768088.26</v>
      </c>
      <c r="F152" s="54">
        <f t="shared" si="31"/>
        <v>101.02798007954958</v>
      </c>
    </row>
    <row r="153" spans="1:6" ht="12.75" customHeight="1" x14ac:dyDescent="0.2">
      <c r="A153" s="55">
        <v>311</v>
      </c>
      <c r="B153" s="87" t="s">
        <v>348</v>
      </c>
      <c r="C153" s="52" t="s">
        <v>349</v>
      </c>
      <c r="D153" s="53">
        <f t="shared" ref="D153:E153" si="37">SUM(D154:D157)</f>
        <v>3964085</v>
      </c>
      <c r="E153" s="53">
        <f t="shared" si="37"/>
        <v>3925461.7</v>
      </c>
      <c r="F153" s="54">
        <f t="shared" si="31"/>
        <v>99.025669227577112</v>
      </c>
    </row>
    <row r="154" spans="1:6" ht="12.75" customHeight="1" x14ac:dyDescent="0.2">
      <c r="A154" s="55">
        <v>3111</v>
      </c>
      <c r="B154" s="87" t="s">
        <v>350</v>
      </c>
      <c r="C154" s="52" t="s">
        <v>351</v>
      </c>
      <c r="D154" s="244">
        <v>3964085</v>
      </c>
      <c r="E154" s="244">
        <v>3925461.7</v>
      </c>
      <c r="F154" s="54">
        <f t="shared" si="31"/>
        <v>99.025669227577112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102991</v>
      </c>
      <c r="E158" s="244">
        <v>194925.37</v>
      </c>
      <c r="F158" s="54">
        <f t="shared" si="31"/>
        <v>189.2644697109456</v>
      </c>
    </row>
    <row r="159" spans="1:6" ht="12.75" customHeight="1" x14ac:dyDescent="0.2">
      <c r="A159" s="55">
        <v>313</v>
      </c>
      <c r="B159" s="87" t="s">
        <v>360</v>
      </c>
      <c r="C159" s="52" t="s">
        <v>361</v>
      </c>
      <c r="D159" s="53">
        <f t="shared" ref="D159:E159" si="38">SUM(D160:D162)</f>
        <v>652496</v>
      </c>
      <c r="E159" s="53">
        <f t="shared" si="38"/>
        <v>647701.18999999994</v>
      </c>
      <c r="F159" s="54">
        <f t="shared" si="31"/>
        <v>99.265158713616628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652496</v>
      </c>
      <c r="E161" s="244">
        <v>647701.18999999994</v>
      </c>
      <c r="F161" s="54">
        <f t="shared" si="31"/>
        <v>99.265158713616628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1621397</v>
      </c>
      <c r="E163" s="53">
        <f t="shared" si="39"/>
        <v>1826189.05</v>
      </c>
      <c r="F163" s="54">
        <f t="shared" si="31"/>
        <v>112.63059263092259</v>
      </c>
    </row>
    <row r="164" spans="1:6" ht="12.75" customHeight="1" x14ac:dyDescent="0.2">
      <c r="A164" s="55">
        <v>321</v>
      </c>
      <c r="B164" s="87" t="s">
        <v>369</v>
      </c>
      <c r="C164" s="52" t="s">
        <v>370</v>
      </c>
      <c r="D164" s="53">
        <f t="shared" ref="D164:E164" si="40">SUM(D165:D168)</f>
        <v>122588</v>
      </c>
      <c r="E164" s="53">
        <f t="shared" si="40"/>
        <v>174260.75</v>
      </c>
      <c r="F164" s="54">
        <f t="shared" si="31"/>
        <v>142.15155643292979</v>
      </c>
    </row>
    <row r="165" spans="1:6" ht="12.75" customHeight="1" x14ac:dyDescent="0.2">
      <c r="A165" s="55">
        <v>3211</v>
      </c>
      <c r="B165" s="87" t="s">
        <v>371</v>
      </c>
      <c r="C165" s="52" t="s">
        <v>372</v>
      </c>
      <c r="D165" s="244">
        <v>24374</v>
      </c>
      <c r="E165" s="244">
        <v>73950.509999999995</v>
      </c>
      <c r="F165" s="54">
        <f t="shared" si="31"/>
        <v>303.3991548371215</v>
      </c>
    </row>
    <row r="166" spans="1:6" ht="12.75" customHeight="1" x14ac:dyDescent="0.2">
      <c r="A166" s="55">
        <v>3212</v>
      </c>
      <c r="B166" s="87" t="s">
        <v>373</v>
      </c>
      <c r="C166" s="52" t="s">
        <v>374</v>
      </c>
      <c r="D166" s="244">
        <v>97514</v>
      </c>
      <c r="E166" s="244">
        <v>97786</v>
      </c>
      <c r="F166" s="54">
        <f t="shared" si="31"/>
        <v>100.27893430686876</v>
      </c>
    </row>
    <row r="167" spans="1:6" ht="12.75" customHeight="1" x14ac:dyDescent="0.2">
      <c r="A167" s="55">
        <v>3213</v>
      </c>
      <c r="B167" s="87" t="s">
        <v>375</v>
      </c>
      <c r="C167" s="52" t="s">
        <v>376</v>
      </c>
      <c r="D167" s="244">
        <v>700</v>
      </c>
      <c r="E167" s="244">
        <v>1800</v>
      </c>
      <c r="F167" s="54">
        <f t="shared" si="31"/>
        <v>257.14285714285717</v>
      </c>
    </row>
    <row r="168" spans="1:6" ht="12.75" customHeight="1" x14ac:dyDescent="0.2">
      <c r="A168" s="55">
        <v>3214</v>
      </c>
      <c r="B168" s="87" t="s">
        <v>377</v>
      </c>
      <c r="C168" s="52" t="s">
        <v>378</v>
      </c>
      <c r="D168" s="244"/>
      <c r="E168" s="244">
        <v>724.24</v>
      </c>
      <c r="F168" s="54" t="str">
        <f t="shared" si="31"/>
        <v>-</v>
      </c>
    </row>
    <row r="169" spans="1:6" ht="12.75" customHeight="1" x14ac:dyDescent="0.2">
      <c r="A169" s="55">
        <v>322</v>
      </c>
      <c r="B169" s="87" t="s">
        <v>379</v>
      </c>
      <c r="C169" s="52" t="s">
        <v>380</v>
      </c>
      <c r="D169" s="53">
        <f t="shared" ref="D169:E169" si="41">SUM(D170:D176)</f>
        <v>245825</v>
      </c>
      <c r="E169" s="53">
        <f t="shared" si="41"/>
        <v>267413.36</v>
      </c>
      <c r="F169" s="54">
        <f t="shared" si="31"/>
        <v>108.78200345774431</v>
      </c>
    </row>
    <row r="170" spans="1:6" ht="12.75" customHeight="1" x14ac:dyDescent="0.2">
      <c r="A170" s="55">
        <v>3221</v>
      </c>
      <c r="B170" s="87" t="s">
        <v>381</v>
      </c>
      <c r="C170" s="52" t="s">
        <v>382</v>
      </c>
      <c r="D170" s="244">
        <v>26717</v>
      </c>
      <c r="E170" s="244">
        <v>35965.79</v>
      </c>
      <c r="F170" s="54">
        <f t="shared" si="31"/>
        <v>134.6176217389677</v>
      </c>
    </row>
    <row r="171" spans="1:6" ht="12.75" customHeight="1" x14ac:dyDescent="0.2">
      <c r="A171" s="55">
        <v>3222</v>
      </c>
      <c r="B171" s="87" t="s">
        <v>383</v>
      </c>
      <c r="C171" s="52" t="s">
        <v>384</v>
      </c>
      <c r="D171" s="244">
        <v>85601</v>
      </c>
      <c r="E171" s="244">
        <v>59212.55</v>
      </c>
      <c r="F171" s="54">
        <f t="shared" si="31"/>
        <v>69.172731626966979</v>
      </c>
    </row>
    <row r="172" spans="1:6" ht="12.75" customHeight="1" x14ac:dyDescent="0.2">
      <c r="A172" s="55">
        <v>3223</v>
      </c>
      <c r="B172" s="87" t="s">
        <v>385</v>
      </c>
      <c r="C172" s="52" t="s">
        <v>386</v>
      </c>
      <c r="D172" s="244">
        <v>108335</v>
      </c>
      <c r="E172" s="244">
        <v>148152.81</v>
      </c>
      <c r="F172" s="54">
        <f t="shared" si="31"/>
        <v>136.75433608713712</v>
      </c>
    </row>
    <row r="173" spans="1:6" ht="12.75" customHeight="1" x14ac:dyDescent="0.2">
      <c r="A173" s="55">
        <v>3224</v>
      </c>
      <c r="B173" s="87" t="s">
        <v>387</v>
      </c>
      <c r="C173" s="52" t="s">
        <v>388</v>
      </c>
      <c r="D173" s="244">
        <v>12990</v>
      </c>
      <c r="E173" s="244">
        <v>13622.96</v>
      </c>
      <c r="F173" s="54">
        <f t="shared" si="31"/>
        <v>104.87267128560431</v>
      </c>
    </row>
    <row r="174" spans="1:6" ht="12.75" customHeight="1" x14ac:dyDescent="0.2">
      <c r="A174" s="55">
        <v>3225</v>
      </c>
      <c r="B174" s="87" t="s">
        <v>389</v>
      </c>
      <c r="C174" s="52" t="s">
        <v>390</v>
      </c>
      <c r="D174" s="244">
        <v>9246</v>
      </c>
      <c r="E174" s="244">
        <v>8892.15</v>
      </c>
      <c r="F174" s="54">
        <f t="shared" si="31"/>
        <v>96.172939649578197</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2936</v>
      </c>
      <c r="E176" s="244">
        <v>1567.1</v>
      </c>
      <c r="F176" s="54">
        <f t="shared" si="31"/>
        <v>53.375340599455036</v>
      </c>
    </row>
    <row r="177" spans="1:6" ht="12.75" customHeight="1" x14ac:dyDescent="0.2">
      <c r="A177" s="55">
        <v>323</v>
      </c>
      <c r="B177" s="87" t="s">
        <v>395</v>
      </c>
      <c r="C177" s="52" t="s">
        <v>396</v>
      </c>
      <c r="D177" s="53">
        <f t="shared" ref="D177:E177" si="42">SUM(D178:D186)</f>
        <v>1178842</v>
      </c>
      <c r="E177" s="53">
        <f t="shared" si="42"/>
        <v>1280564.49</v>
      </c>
      <c r="F177" s="54">
        <f t="shared" si="31"/>
        <v>108.62901813813895</v>
      </c>
    </row>
    <row r="178" spans="1:6" ht="12.75" customHeight="1" x14ac:dyDescent="0.2">
      <c r="A178" s="55">
        <v>3231</v>
      </c>
      <c r="B178" s="87" t="s">
        <v>397</v>
      </c>
      <c r="C178" s="52" t="s">
        <v>398</v>
      </c>
      <c r="D178" s="244">
        <v>24259</v>
      </c>
      <c r="E178" s="244">
        <v>27413.35</v>
      </c>
      <c r="F178" s="54">
        <f t="shared" si="31"/>
        <v>113.00280308339173</v>
      </c>
    </row>
    <row r="179" spans="1:6" ht="12.75" customHeight="1" x14ac:dyDescent="0.2">
      <c r="A179" s="55">
        <v>3232</v>
      </c>
      <c r="B179" s="87" t="s">
        <v>399</v>
      </c>
      <c r="C179" s="52" t="s">
        <v>400</v>
      </c>
      <c r="D179" s="244">
        <v>369018</v>
      </c>
      <c r="E179" s="244">
        <v>167644.98000000001</v>
      </c>
      <c r="F179" s="54">
        <f t="shared" si="31"/>
        <v>45.430027803521781</v>
      </c>
    </row>
    <row r="180" spans="1:6" ht="12.75" customHeight="1" x14ac:dyDescent="0.2">
      <c r="A180" s="55">
        <v>3233</v>
      </c>
      <c r="B180" s="87" t="s">
        <v>401</v>
      </c>
      <c r="C180" s="52" t="s">
        <v>402</v>
      </c>
      <c r="D180" s="244">
        <v>52576</v>
      </c>
      <c r="E180" s="244">
        <v>54800.01</v>
      </c>
      <c r="F180" s="54">
        <f t="shared" si="31"/>
        <v>104.23008597078515</v>
      </c>
    </row>
    <row r="181" spans="1:6" ht="12.75" customHeight="1" x14ac:dyDescent="0.2">
      <c r="A181" s="55">
        <v>3234</v>
      </c>
      <c r="B181" s="87" t="s">
        <v>403</v>
      </c>
      <c r="C181" s="52" t="s">
        <v>404</v>
      </c>
      <c r="D181" s="244">
        <v>37325</v>
      </c>
      <c r="E181" s="244">
        <v>46298.25</v>
      </c>
      <c r="F181" s="54">
        <f t="shared" si="31"/>
        <v>124.04085733422639</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3630</v>
      </c>
      <c r="E183" s="244">
        <v>38045</v>
      </c>
      <c r="F183" s="54">
        <f t="shared" si="31"/>
        <v>1048.0716253443527</v>
      </c>
    </row>
    <row r="184" spans="1:6" ht="12.75" customHeight="1" x14ac:dyDescent="0.2">
      <c r="A184" s="55">
        <v>3237</v>
      </c>
      <c r="B184" s="87" t="s">
        <v>409</v>
      </c>
      <c r="C184" s="52" t="s">
        <v>410</v>
      </c>
      <c r="D184" s="244">
        <v>607203</v>
      </c>
      <c r="E184" s="244">
        <v>866013.67</v>
      </c>
      <c r="F184" s="54">
        <f t="shared" si="31"/>
        <v>142.62341753910965</v>
      </c>
    </row>
    <row r="185" spans="1:6" ht="12.75" customHeight="1" x14ac:dyDescent="0.2">
      <c r="A185" s="55">
        <v>3238</v>
      </c>
      <c r="B185" s="87" t="s">
        <v>411</v>
      </c>
      <c r="C185" s="52" t="s">
        <v>412</v>
      </c>
      <c r="D185" s="244">
        <v>69433</v>
      </c>
      <c r="E185" s="244">
        <v>59152.39</v>
      </c>
      <c r="F185" s="54">
        <f t="shared" si="31"/>
        <v>85.193481485748848</v>
      </c>
    </row>
    <row r="186" spans="1:6" ht="12.75" customHeight="1" x14ac:dyDescent="0.2">
      <c r="A186" s="55">
        <v>3239</v>
      </c>
      <c r="B186" s="87" t="s">
        <v>413</v>
      </c>
      <c r="C186" s="52" t="s">
        <v>414</v>
      </c>
      <c r="D186" s="244">
        <v>15398</v>
      </c>
      <c r="E186" s="244">
        <v>21196.84</v>
      </c>
      <c r="F186" s="54">
        <f t="shared" si="31"/>
        <v>137.65969606442394</v>
      </c>
    </row>
    <row r="187" spans="1:6" ht="12.75" customHeight="1" x14ac:dyDescent="0.2">
      <c r="A187" s="55">
        <v>324</v>
      </c>
      <c r="B187" s="87" t="s">
        <v>415</v>
      </c>
      <c r="C187" s="52" t="s">
        <v>416</v>
      </c>
      <c r="D187" s="244">
        <v>1530</v>
      </c>
      <c r="E187" s="244">
        <v>10816</v>
      </c>
      <c r="F187" s="54">
        <f t="shared" si="31"/>
        <v>706.92810457516339</v>
      </c>
    </row>
    <row r="188" spans="1:6" ht="12.75" customHeight="1" x14ac:dyDescent="0.2">
      <c r="A188" s="55">
        <v>329</v>
      </c>
      <c r="B188" s="87" t="s">
        <v>417</v>
      </c>
      <c r="C188" s="52" t="s">
        <v>418</v>
      </c>
      <c r="D188" s="53">
        <f t="shared" ref="D188:E188" si="43">SUM(D189:D195)</f>
        <v>72612</v>
      </c>
      <c r="E188" s="53">
        <f t="shared" si="43"/>
        <v>93134.450000000012</v>
      </c>
      <c r="F188" s="54">
        <f t="shared" si="31"/>
        <v>128.26316586790063</v>
      </c>
    </row>
    <row r="189" spans="1:6" ht="12.75" customHeight="1" x14ac:dyDescent="0.2">
      <c r="A189" s="55">
        <v>3291</v>
      </c>
      <c r="B189" s="234" t="s">
        <v>419</v>
      </c>
      <c r="C189" s="52" t="s">
        <v>420</v>
      </c>
      <c r="D189" s="244">
        <v>12179</v>
      </c>
      <c r="E189" s="244">
        <v>7408.05</v>
      </c>
      <c r="F189" s="54">
        <f t="shared" si="31"/>
        <v>60.826422530585432</v>
      </c>
    </row>
    <row r="190" spans="1:6" ht="12.75" customHeight="1" x14ac:dyDescent="0.2">
      <c r="A190" s="55">
        <v>3292</v>
      </c>
      <c r="B190" s="87" t="s">
        <v>421</v>
      </c>
      <c r="C190" s="52" t="s">
        <v>422</v>
      </c>
      <c r="D190" s="244">
        <v>33864</v>
      </c>
      <c r="E190" s="244">
        <v>29884.36</v>
      </c>
      <c r="F190" s="54">
        <f t="shared" si="31"/>
        <v>88.248169147176952</v>
      </c>
    </row>
    <row r="191" spans="1:6" ht="12.75" customHeight="1" x14ac:dyDescent="0.2">
      <c r="A191" s="55">
        <v>3293</v>
      </c>
      <c r="B191" s="87" t="s">
        <v>423</v>
      </c>
      <c r="C191" s="52" t="s">
        <v>424</v>
      </c>
      <c r="D191" s="244">
        <v>6433</v>
      </c>
      <c r="E191" s="244">
        <v>25575.74</v>
      </c>
      <c r="F191" s="54">
        <f t="shared" si="31"/>
        <v>397.57096222602206</v>
      </c>
    </row>
    <row r="192" spans="1:6" ht="12.75" customHeight="1" x14ac:dyDescent="0.2">
      <c r="A192" s="55">
        <v>3294</v>
      </c>
      <c r="B192" s="87" t="s">
        <v>425</v>
      </c>
      <c r="C192" s="52" t="s">
        <v>426</v>
      </c>
      <c r="D192" s="244">
        <v>1500</v>
      </c>
      <c r="E192" s="244">
        <v>2250</v>
      </c>
      <c r="F192" s="54">
        <f t="shared" si="31"/>
        <v>150</v>
      </c>
    </row>
    <row r="193" spans="1:6" ht="12.75" customHeight="1" x14ac:dyDescent="0.2">
      <c r="A193" s="55">
        <v>3295</v>
      </c>
      <c r="B193" s="87" t="s">
        <v>427</v>
      </c>
      <c r="C193" s="52" t="s">
        <v>428</v>
      </c>
      <c r="D193" s="244">
        <v>10200</v>
      </c>
      <c r="E193" s="244">
        <v>13216</v>
      </c>
      <c r="F193" s="54">
        <f t="shared" si="31"/>
        <v>129.56862745098039</v>
      </c>
    </row>
    <row r="194" spans="1:6" ht="12.75" customHeight="1" x14ac:dyDescent="0.2">
      <c r="A194" s="55" t="s">
        <v>429</v>
      </c>
      <c r="B194" s="87" t="s">
        <v>430</v>
      </c>
      <c r="C194" s="52" t="s">
        <v>429</v>
      </c>
      <c r="D194" s="244"/>
      <c r="E194" s="244">
        <v>3750</v>
      </c>
      <c r="F194" s="54" t="str">
        <f t="shared" si="31"/>
        <v>-</v>
      </c>
    </row>
    <row r="195" spans="1:6" ht="12.75" customHeight="1" x14ac:dyDescent="0.2">
      <c r="A195" s="55">
        <v>3299</v>
      </c>
      <c r="B195" s="87" t="s">
        <v>431</v>
      </c>
      <c r="C195" s="52" t="s">
        <v>432</v>
      </c>
      <c r="D195" s="244">
        <v>8436</v>
      </c>
      <c r="E195" s="244">
        <v>11050.3</v>
      </c>
      <c r="F195" s="54">
        <f t="shared" si="31"/>
        <v>130.98980559506873</v>
      </c>
    </row>
    <row r="196" spans="1:6" ht="12.75" customHeight="1" x14ac:dyDescent="0.2">
      <c r="A196" s="55">
        <v>34</v>
      </c>
      <c r="B196" s="234" t="s">
        <v>433</v>
      </c>
      <c r="C196" s="52" t="s">
        <v>434</v>
      </c>
      <c r="D196" s="53">
        <f t="shared" ref="D196:E196" si="44">D197+D202+D210</f>
        <v>16371</v>
      </c>
      <c r="E196" s="53">
        <f t="shared" si="44"/>
        <v>26900.69</v>
      </c>
      <c r="F196" s="54">
        <f t="shared" si="31"/>
        <v>164.31916193268583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16371</v>
      </c>
      <c r="E210" s="53">
        <f t="shared" si="47"/>
        <v>26900.69</v>
      </c>
      <c r="F210" s="54">
        <f t="shared" si="31"/>
        <v>164.31916193268583</v>
      </c>
    </row>
    <row r="211" spans="1:6" ht="12.75" customHeight="1" x14ac:dyDescent="0.2">
      <c r="A211" s="55">
        <v>3431</v>
      </c>
      <c r="B211" s="234" t="s">
        <v>463</v>
      </c>
      <c r="C211" s="52" t="s">
        <v>464</v>
      </c>
      <c r="D211" s="244">
        <v>16158</v>
      </c>
      <c r="E211" s="244">
        <v>26533.86</v>
      </c>
      <c r="F211" s="54">
        <f t="shared" si="31"/>
        <v>164.21500185666545</v>
      </c>
    </row>
    <row r="212" spans="1:6" ht="12.75" customHeight="1" x14ac:dyDescent="0.2">
      <c r="A212" s="55">
        <v>3432</v>
      </c>
      <c r="B212" s="87" t="s">
        <v>465</v>
      </c>
      <c r="C212" s="52" t="s">
        <v>466</v>
      </c>
      <c r="D212" s="244">
        <v>32</v>
      </c>
      <c r="E212" s="244">
        <v>215.37</v>
      </c>
      <c r="F212" s="54">
        <f t="shared" si="31"/>
        <v>673.03125</v>
      </c>
    </row>
    <row r="213" spans="1:6" ht="12.75" customHeight="1" x14ac:dyDescent="0.2">
      <c r="A213" s="55">
        <v>3433</v>
      </c>
      <c r="B213" s="87" t="s">
        <v>467</v>
      </c>
      <c r="C213" s="52" t="s">
        <v>468</v>
      </c>
      <c r="D213" s="244">
        <v>181</v>
      </c>
      <c r="E213" s="244">
        <v>151.46</v>
      </c>
      <c r="F213" s="54">
        <f t="shared" si="31"/>
        <v>83.679558011049721</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29625</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29625</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v>29625</v>
      </c>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1000</v>
      </c>
      <c r="E263" s="53">
        <f t="shared" si="68"/>
        <v>0</v>
      </c>
      <c r="F263" s="54">
        <f t="shared" ref="F263:F267" si="69">IF(D263&lt;&gt;0,IF(E263/D263&gt;=100,"&gt;&gt;100",E263/D263*100),"-")</f>
        <v>0</v>
      </c>
    </row>
    <row r="264" spans="1:6" ht="12.75" customHeight="1" x14ac:dyDescent="0.2">
      <c r="A264" s="55">
        <v>381</v>
      </c>
      <c r="B264" s="87" t="s">
        <v>565</v>
      </c>
      <c r="C264" s="52" t="s">
        <v>566</v>
      </c>
      <c r="D264" s="53">
        <f t="shared" ref="D264:E264" si="70">SUM(D265:D267)</f>
        <v>1000</v>
      </c>
      <c r="E264" s="53">
        <f t="shared" si="70"/>
        <v>0</v>
      </c>
      <c r="F264" s="54">
        <f t="shared" si="69"/>
        <v>0</v>
      </c>
    </row>
    <row r="265" spans="1:6" ht="12.75" customHeight="1" x14ac:dyDescent="0.2">
      <c r="A265" s="55">
        <v>3811</v>
      </c>
      <c r="B265" s="87" t="s">
        <v>567</v>
      </c>
      <c r="C265" s="52" t="s">
        <v>568</v>
      </c>
      <c r="D265" s="244">
        <v>1000</v>
      </c>
      <c r="E265" s="244"/>
      <c r="F265" s="54">
        <f t="shared" si="69"/>
        <v>0</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6358340</v>
      </c>
      <c r="E289" s="53">
        <f t="shared" si="79"/>
        <v>6650803</v>
      </c>
      <c r="F289" s="54">
        <f t="shared" si="76"/>
        <v>104.59967538697208</v>
      </c>
    </row>
    <row r="290" spans="1:6" ht="12.75" customHeight="1" x14ac:dyDescent="0.2">
      <c r="A290" s="55" t="s">
        <v>606</v>
      </c>
      <c r="B290" s="87" t="s">
        <v>617</v>
      </c>
      <c r="C290" s="52" t="s">
        <v>618</v>
      </c>
      <c r="D290" s="53">
        <f>IF(D6&gt;=D289,D6-D289,0)</f>
        <v>0</v>
      </c>
      <c r="E290" s="53">
        <f>IF(E6&gt;=E289,E6-E289,0)</f>
        <v>757363.03000000026</v>
      </c>
      <c r="F290" s="54" t="str">
        <f t="shared" si="76"/>
        <v>-</v>
      </c>
    </row>
    <row r="291" spans="1:6" ht="12.75" customHeight="1" x14ac:dyDescent="0.2">
      <c r="A291" s="55" t="s">
        <v>606</v>
      </c>
      <c r="B291" s="87" t="s">
        <v>619</v>
      </c>
      <c r="C291" s="52" t="s">
        <v>620</v>
      </c>
      <c r="D291" s="53">
        <f>IF(D289&gt;=D6,D289-D6,0)</f>
        <v>566123</v>
      </c>
      <c r="E291" s="53">
        <f>IF(E289&gt;=E6,E289-E6,0)</f>
        <v>0</v>
      </c>
      <c r="F291" s="54">
        <f t="shared" si="76"/>
        <v>0</v>
      </c>
    </row>
    <row r="292" spans="1:6" ht="12.75" customHeight="1" x14ac:dyDescent="0.2">
      <c r="A292" s="55">
        <v>92211</v>
      </c>
      <c r="B292" s="87" t="s">
        <v>621</v>
      </c>
      <c r="C292" s="52" t="s">
        <v>622</v>
      </c>
      <c r="D292" s="244">
        <v>2200135</v>
      </c>
      <c r="E292" s="244">
        <v>1605652.06</v>
      </c>
      <c r="F292" s="54">
        <f t="shared" si="76"/>
        <v>72.979706245298587</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11570</v>
      </c>
      <c r="E294" s="244">
        <v>34973.660000000003</v>
      </c>
      <c r="F294" s="54">
        <f t="shared" si="76"/>
        <v>302.27882454624029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82121</v>
      </c>
      <c r="E350" s="53">
        <f t="shared" si="95"/>
        <v>88107.04</v>
      </c>
      <c r="F350" s="54">
        <f t="shared" si="81"/>
        <v>107.28929262916915</v>
      </c>
    </row>
    <row r="351" spans="1:6" ht="12.75" customHeight="1" x14ac:dyDescent="0.2">
      <c r="A351" s="55">
        <v>41</v>
      </c>
      <c r="B351" s="87" t="s">
        <v>738</v>
      </c>
      <c r="C351" s="52" t="s">
        <v>739</v>
      </c>
      <c r="D351" s="53">
        <f t="shared" ref="D351:E351" si="96">D352+D356</f>
        <v>6200</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6200</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6200</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75921</v>
      </c>
      <c r="E363" s="53">
        <f t="shared" si="99"/>
        <v>88107.04</v>
      </c>
      <c r="F363" s="54">
        <f t="shared" si="81"/>
        <v>116.05094769563098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75921</v>
      </c>
      <c r="E369" s="53">
        <f t="shared" si="101"/>
        <v>88107.04</v>
      </c>
      <c r="F369" s="54">
        <f t="shared" si="81"/>
        <v>116.05094769563098</v>
      </c>
    </row>
    <row r="370" spans="1:6" ht="12.75" customHeight="1" x14ac:dyDescent="0.2">
      <c r="A370" s="55">
        <v>4221</v>
      </c>
      <c r="B370" s="87" t="s">
        <v>672</v>
      </c>
      <c r="C370" s="52" t="s">
        <v>764</v>
      </c>
      <c r="D370" s="244">
        <v>24454</v>
      </c>
      <c r="E370" s="244">
        <v>10107.99</v>
      </c>
      <c r="F370" s="54">
        <f t="shared" si="81"/>
        <v>41.334710067882554</v>
      </c>
    </row>
    <row r="371" spans="1:6" ht="12.75" customHeight="1" x14ac:dyDescent="0.2">
      <c r="A371" s="55">
        <v>4222</v>
      </c>
      <c r="B371" s="87" t="s">
        <v>765</v>
      </c>
      <c r="C371" s="52" t="s">
        <v>766</v>
      </c>
      <c r="D371" s="244">
        <v>6</v>
      </c>
      <c r="E371" s="244">
        <v>6</v>
      </c>
      <c r="F371" s="54">
        <f t="shared" si="81"/>
        <v>100</v>
      </c>
    </row>
    <row r="372" spans="1:6" ht="12.75" customHeight="1" x14ac:dyDescent="0.2">
      <c r="A372" s="55">
        <v>4223</v>
      </c>
      <c r="B372" s="87" t="s">
        <v>676</v>
      </c>
      <c r="C372" s="52" t="s">
        <v>767</v>
      </c>
      <c r="D372" s="244">
        <v>7218</v>
      </c>
      <c r="E372" s="244">
        <v>3299.99</v>
      </c>
      <c r="F372" s="54">
        <f t="shared" si="81"/>
        <v>45.718897201440839</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11723</v>
      </c>
      <c r="E375" s="244">
        <v>15096</v>
      </c>
      <c r="F375" s="54">
        <f t="shared" si="81"/>
        <v>128.77249850720804</v>
      </c>
    </row>
    <row r="376" spans="1:6" ht="12.75" customHeight="1" x14ac:dyDescent="0.2">
      <c r="A376" s="55">
        <v>4227</v>
      </c>
      <c r="B376" s="234" t="s">
        <v>684</v>
      </c>
      <c r="C376" s="52" t="s">
        <v>771</v>
      </c>
      <c r="D376" s="244">
        <v>32520</v>
      </c>
      <c r="E376" s="244">
        <v>59597.06</v>
      </c>
      <c r="F376" s="54">
        <f t="shared" si="81"/>
        <v>183.26279212792127</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82121</v>
      </c>
      <c r="E408" s="53">
        <f t="shared" si="111"/>
        <v>88107.04</v>
      </c>
      <c r="F408" s="54">
        <f t="shared" si="81"/>
        <v>107.28929262916915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28360</v>
      </c>
      <c r="E410" s="244">
        <v>82121.27</v>
      </c>
      <c r="F410" s="54">
        <f t="shared" si="81"/>
        <v>289.56724259520456</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5792217</v>
      </c>
      <c r="E412" s="53">
        <f>E6+E298</f>
        <v>7408166.0300000003</v>
      </c>
      <c r="F412" s="54">
        <f t="shared" si="81"/>
        <v>127.8986272441105</v>
      </c>
    </row>
    <row r="413" spans="1:6" ht="12.75" customHeight="1" x14ac:dyDescent="0.2">
      <c r="A413" s="55" t="s">
        <v>606</v>
      </c>
      <c r="B413" s="87" t="s">
        <v>829</v>
      </c>
      <c r="C413" s="52" t="s">
        <v>830</v>
      </c>
      <c r="D413" s="53">
        <f t="shared" ref="D413:E413" si="112">D289+D350</f>
        <v>6440461</v>
      </c>
      <c r="E413" s="53">
        <f t="shared" si="112"/>
        <v>6738910.04</v>
      </c>
      <c r="F413" s="54">
        <f t="shared" si="81"/>
        <v>104.63397014592589</v>
      </c>
    </row>
    <row r="414" spans="1:6" ht="12.75" customHeight="1" x14ac:dyDescent="0.2">
      <c r="A414" s="55" t="s">
        <v>606</v>
      </c>
      <c r="B414" s="87" t="s">
        <v>831</v>
      </c>
      <c r="C414" s="52" t="s">
        <v>832</v>
      </c>
      <c r="D414" s="53">
        <f t="shared" ref="D414:E414" si="113">IF(D412&gt;=D413,D412-D413,0)</f>
        <v>0</v>
      </c>
      <c r="E414" s="53">
        <f t="shared" si="113"/>
        <v>669255.99000000022</v>
      </c>
      <c r="F414" s="54" t="str">
        <f t="shared" si="81"/>
        <v>-</v>
      </c>
    </row>
    <row r="415" spans="1:6" ht="12.75" customHeight="1" x14ac:dyDescent="0.2">
      <c r="A415" s="55" t="s">
        <v>606</v>
      </c>
      <c r="B415" s="87" t="s">
        <v>833</v>
      </c>
      <c r="C415" s="52" t="s">
        <v>834</v>
      </c>
      <c r="D415" s="53">
        <f t="shared" ref="D415:E415" si="114">IF(D413&gt;=D412,D413-D412,0)</f>
        <v>648244</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2171775</v>
      </c>
      <c r="E416" s="53">
        <f t="shared" si="115"/>
        <v>1523530.79</v>
      </c>
      <c r="F416" s="54">
        <f t="shared" si="81"/>
        <v>70.151410251982824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11570</v>
      </c>
      <c r="E418" s="64">
        <f t="shared" si="117"/>
        <v>34973.660000000003</v>
      </c>
      <c r="F418" s="59">
        <f t="shared" si="81"/>
        <v>302.27882454624029</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5792217</v>
      </c>
      <c r="E639" s="53">
        <f t="shared" si="180"/>
        <v>7408166.0300000003</v>
      </c>
      <c r="F639" s="54">
        <f t="shared" si="119"/>
        <v>127.8986272441105</v>
      </c>
    </row>
    <row r="640" spans="1:6" ht="12.75" customHeight="1" x14ac:dyDescent="0.2">
      <c r="A640" s="55" t="s">
        <v>606</v>
      </c>
      <c r="B640" s="87" t="s">
        <v>1275</v>
      </c>
      <c r="C640" s="52" t="s">
        <v>1276</v>
      </c>
      <c r="D640" s="53">
        <f t="shared" ref="D640:E640" si="181">D413+D528</f>
        <v>6440461</v>
      </c>
      <c r="E640" s="53">
        <f t="shared" si="181"/>
        <v>6738910.04</v>
      </c>
      <c r="F640" s="54">
        <f t="shared" si="119"/>
        <v>104.63397014592589</v>
      </c>
    </row>
    <row r="641" spans="1:6" ht="12.75" customHeight="1" x14ac:dyDescent="0.2">
      <c r="A641" s="55" t="s">
        <v>606</v>
      </c>
      <c r="B641" s="87" t="s">
        <v>1277</v>
      </c>
      <c r="C641" s="52" t="s">
        <v>1278</v>
      </c>
      <c r="D641" s="53">
        <f t="shared" ref="D641:E641" si="182">IF(D639&gt;=D640,D639-D640,0)</f>
        <v>0</v>
      </c>
      <c r="E641" s="53">
        <f t="shared" si="182"/>
        <v>669255.99000000022</v>
      </c>
      <c r="F641" s="54" t="str">
        <f t="shared" si="119"/>
        <v>-</v>
      </c>
    </row>
    <row r="642" spans="1:6" ht="12.75" customHeight="1" x14ac:dyDescent="0.2">
      <c r="A642" s="55" t="s">
        <v>606</v>
      </c>
      <c r="B642" s="87" t="s">
        <v>1279</v>
      </c>
      <c r="C642" s="52" t="s">
        <v>1280</v>
      </c>
      <c r="D642" s="53">
        <f t="shared" ref="D642:E642" si="183">IF(D640&gt;=D639,D640-D639,0)</f>
        <v>648244</v>
      </c>
      <c r="E642" s="53">
        <f t="shared" si="183"/>
        <v>0</v>
      </c>
      <c r="F642" s="54">
        <f t="shared" si="119"/>
        <v>0</v>
      </c>
    </row>
    <row r="643" spans="1:6" ht="24" x14ac:dyDescent="0.2">
      <c r="A643" s="62" t="s">
        <v>1281</v>
      </c>
      <c r="B643" s="87" t="s">
        <v>1282</v>
      </c>
      <c r="C643" s="63" t="s">
        <v>1281</v>
      </c>
      <c r="D643" s="53">
        <f t="shared" ref="D643:E643" si="184">IF(D416-D417+D637-D638&gt;=0,D416-D417+D637-D638,0)</f>
        <v>2171775</v>
      </c>
      <c r="E643" s="53">
        <f t="shared" si="184"/>
        <v>1523530.79</v>
      </c>
      <c r="F643" s="54">
        <f t="shared" si="119"/>
        <v>70.151410251982824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1523531</v>
      </c>
      <c r="E645" s="53">
        <f t="shared" si="186"/>
        <v>2192786.7800000003</v>
      </c>
      <c r="F645" s="54">
        <f t="shared" si="119"/>
        <v>143.9279397662404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2558406</v>
      </c>
      <c r="E649" s="244">
        <v>1979915.59</v>
      </c>
      <c r="F649" s="54">
        <f t="shared" ref="F649:F724" si="188">IF(D649&lt;&gt;0,IF(E649/D649&gt;=100,"&gt;&gt;100",E649/D649*100),"-")</f>
        <v>77.388639254285678</v>
      </c>
    </row>
    <row r="650" spans="1:6" ht="12.75" customHeight="1" x14ac:dyDescent="0.2">
      <c r="A650" s="55" t="s">
        <v>1294</v>
      </c>
      <c r="B650" s="87" t="s">
        <v>1295</v>
      </c>
      <c r="C650" s="52" t="s">
        <v>1294</v>
      </c>
      <c r="D650" s="244">
        <v>6130284</v>
      </c>
      <c r="E650" s="244">
        <v>9152565.6400000006</v>
      </c>
      <c r="F650" s="54">
        <f t="shared" si="188"/>
        <v>149.30084217957929</v>
      </c>
    </row>
    <row r="651" spans="1:6" ht="12.75" customHeight="1" x14ac:dyDescent="0.2">
      <c r="A651" s="55" t="s">
        <v>1296</v>
      </c>
      <c r="B651" s="87" t="s">
        <v>1297</v>
      </c>
      <c r="C651" s="52" t="s">
        <v>1296</v>
      </c>
      <c r="D651" s="244">
        <v>6708774</v>
      </c>
      <c r="E651" s="244">
        <v>8456382.5700000003</v>
      </c>
      <c r="F651" s="54">
        <f t="shared" si="188"/>
        <v>126.04959669233158</v>
      </c>
    </row>
    <row r="652" spans="1:6" ht="24" x14ac:dyDescent="0.2">
      <c r="A652" s="55">
        <v>11</v>
      </c>
      <c r="B652" s="87" t="s">
        <v>1298</v>
      </c>
      <c r="C652" s="52" t="s">
        <v>1299</v>
      </c>
      <c r="D652" s="53">
        <f t="shared" ref="D652:E652" si="189">+D649+D650-D651</f>
        <v>1979916</v>
      </c>
      <c r="E652" s="53">
        <f t="shared" si="189"/>
        <v>2676098.66</v>
      </c>
      <c r="F652" s="54">
        <f t="shared" si="188"/>
        <v>135.16223213510068</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28</v>
      </c>
      <c r="E654" s="264">
        <v>27</v>
      </c>
      <c r="F654" s="54">
        <f t="shared" si="188"/>
        <v>96.428571428571431</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28</v>
      </c>
      <c r="E656" s="264">
        <v>27</v>
      </c>
      <c r="F656" s="54">
        <f t="shared" si="188"/>
        <v>96.428571428571431</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6000</v>
      </c>
      <c r="E675" s="244">
        <v>32516</v>
      </c>
      <c r="F675" s="54">
        <f t="shared" si="188"/>
        <v>541.93333333333328</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v>235229.63</v>
      </c>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259001</v>
      </c>
      <c r="E710" s="244">
        <v>1263983.5</v>
      </c>
      <c r="F710" s="54">
        <f t="shared" si="188"/>
        <v>488.0226331172467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0</v>
      </c>
      <c r="E716" s="244">
        <v>38777.56</v>
      </c>
      <c r="F716" s="54" t="str">
        <f t="shared" si="188"/>
        <v>-</v>
      </c>
    </row>
    <row r="717" spans="1:6" ht="12.75" customHeight="1" x14ac:dyDescent="0.2">
      <c r="A717" s="55">
        <v>31215</v>
      </c>
      <c r="B717" s="87" t="s">
        <v>1411</v>
      </c>
      <c r="C717" s="52" t="s">
        <v>1412</v>
      </c>
      <c r="D717" s="244">
        <v>3000</v>
      </c>
      <c r="E717" s="244">
        <v>3000</v>
      </c>
      <c r="F717" s="54">
        <f t="shared" si="188"/>
        <v>100</v>
      </c>
    </row>
    <row r="718" spans="1:6" ht="12.75" customHeight="1" x14ac:dyDescent="0.2">
      <c r="A718" s="55">
        <v>32121</v>
      </c>
      <c r="B718" s="87" t="s">
        <v>1413</v>
      </c>
      <c r="C718" s="52" t="s">
        <v>1414</v>
      </c>
      <c r="D718" s="244">
        <v>97514</v>
      </c>
      <c r="E718" s="244">
        <v>97786</v>
      </c>
      <c r="F718" s="54">
        <f t="shared" si="188"/>
        <v>100.27893430686876</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540</v>
      </c>
      <c r="E720" s="244">
        <v>37185</v>
      </c>
      <c r="F720" s="54">
        <f t="shared" si="188"/>
        <v>6886.1111111111113</v>
      </c>
    </row>
    <row r="721" spans="1:6" ht="12.75" customHeight="1" x14ac:dyDescent="0.2">
      <c r="A721" s="55" t="s">
        <v>1419</v>
      </c>
      <c r="B721" s="87" t="s">
        <v>1420</v>
      </c>
      <c r="C721" s="52" t="s">
        <v>1419</v>
      </c>
      <c r="D721" s="244">
        <v>513628</v>
      </c>
      <c r="E721" s="244">
        <v>757308.56</v>
      </c>
      <c r="F721" s="54">
        <f t="shared" si="188"/>
        <v>147.44300544362846</v>
      </c>
    </row>
    <row r="722" spans="1:6" ht="12.75" customHeight="1" x14ac:dyDescent="0.2">
      <c r="A722" s="55" t="s">
        <v>1421</v>
      </c>
      <c r="B722" s="87" t="s">
        <v>1422</v>
      </c>
      <c r="C722" s="52" t="s">
        <v>1421</v>
      </c>
      <c r="D722" s="244">
        <v>57824</v>
      </c>
      <c r="E722" s="244">
        <v>70869.850000000006</v>
      </c>
      <c r="F722" s="54">
        <f t="shared" si="188"/>
        <v>122.5613067238517</v>
      </c>
    </row>
    <row r="723" spans="1:6" ht="12.75" customHeight="1" x14ac:dyDescent="0.2">
      <c r="A723" s="55" t="s">
        <v>1423</v>
      </c>
      <c r="B723" s="87" t="s">
        <v>1424</v>
      </c>
      <c r="C723" s="52" t="s">
        <v>1423</v>
      </c>
      <c r="D723" s="244">
        <v>12000</v>
      </c>
      <c r="E723" s="244">
        <v>27710.26</v>
      </c>
      <c r="F723" s="54">
        <f t="shared" si="188"/>
        <v>230.91883333333331</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12179</v>
      </c>
      <c r="E725" s="244">
        <v>7408.05</v>
      </c>
      <c r="F725" s="54">
        <f t="shared" ref="F725:F979" si="190">IF(D725&lt;&gt;0,IF(E725/D725&gt;=100,"&gt;&gt;100",E725/D725*100),"-")</f>
        <v>60.826422530585432</v>
      </c>
    </row>
    <row r="726" spans="1:6" ht="12.75" customHeight="1" x14ac:dyDescent="0.2">
      <c r="A726" s="55" t="s">
        <v>1429</v>
      </c>
      <c r="B726" s="87" t="s">
        <v>1430</v>
      </c>
      <c r="C726" s="52" t="s">
        <v>1429</v>
      </c>
      <c r="D726" s="244">
        <v>3694</v>
      </c>
      <c r="E726" s="244">
        <v>2874.15</v>
      </c>
      <c r="F726" s="54">
        <f t="shared" si="190"/>
        <v>77.80590146182999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4" zoomScale="160" zoomScaleNormal="160"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2469026</v>
      </c>
      <c r="E6" s="231">
        <f t="shared" si="0"/>
        <v>3107669.7199999997</v>
      </c>
      <c r="F6" s="232">
        <f t="shared" ref="F6:F260" si="1">IF(D6&gt;0,IF(E6/D6&gt;=100,"&gt;&gt;100",E6/D6*100),"-")</f>
        <v>125.86622093084479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473668</v>
      </c>
      <c r="E7" s="106">
        <f t="shared" si="2"/>
        <v>389141.47</v>
      </c>
      <c r="F7" s="95">
        <f t="shared" si="1"/>
        <v>82.154899634343039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257670</v>
      </c>
      <c r="E8" s="106">
        <f>E9+E10-E11</f>
        <v>181389.25</v>
      </c>
      <c r="F8" s="95">
        <f t="shared" si="1"/>
        <v>70.395952186905731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750265</v>
      </c>
      <c r="E10" s="249">
        <v>750264.79</v>
      </c>
      <c r="F10" s="95">
        <f t="shared" si="1"/>
        <v>99.999972009889845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492595</v>
      </c>
      <c r="E11" s="249">
        <v>568875.54</v>
      </c>
      <c r="F11" s="95">
        <f t="shared" si="1"/>
        <v>115.4854474771364</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212998</v>
      </c>
      <c r="E12" s="106">
        <f t="shared" si="3"/>
        <v>207752.21999999997</v>
      </c>
      <c r="F12" s="95">
        <f t="shared" si="1"/>
        <v>97.537169363092602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200328</v>
      </c>
      <c r="E19" s="106">
        <f t="shared" si="5"/>
        <v>207752.21999999997</v>
      </c>
      <c r="F19" s="95">
        <f t="shared" si="1"/>
        <v>103.70603210734394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190422</v>
      </c>
      <c r="E20" s="249">
        <v>195428.83</v>
      </c>
      <c r="F20" s="95">
        <f t="shared" si="1"/>
        <v>102.62933379546479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19954</v>
      </c>
      <c r="E21" s="249">
        <v>19960.080000000002</v>
      </c>
      <c r="F21" s="95">
        <f t="shared" si="1"/>
        <v>100.03047008118673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345425</v>
      </c>
      <c r="E22" s="249">
        <v>348725.49</v>
      </c>
      <c r="F22" s="95">
        <f t="shared" si="1"/>
        <v>100.95548671925889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9706</v>
      </c>
      <c r="E24" s="249">
        <v>9706.0300000000007</v>
      </c>
      <c r="F24" s="95">
        <f t="shared" si="1"/>
        <v>100.00030908716258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11723</v>
      </c>
      <c r="E25" s="249">
        <v>26818.799999999999</v>
      </c>
      <c r="F25" s="95">
        <f t="shared" si="1"/>
        <v>228.77079245926808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1230071</v>
      </c>
      <c r="E26" s="249">
        <v>1287585.83</v>
      </c>
      <c r="F26" s="95">
        <f t="shared" si="1"/>
        <v>104.67573253901605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1606973</v>
      </c>
      <c r="E28" s="249">
        <v>1680472.84</v>
      </c>
      <c r="F28" s="95">
        <f t="shared" si="1"/>
        <v>104.57380677833419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12670</v>
      </c>
      <c r="E29" s="106">
        <f t="shared" si="6"/>
        <v>0</v>
      </c>
      <c r="F29" s="95">
        <f t="shared" si="1"/>
        <v>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114264</v>
      </c>
      <c r="E30" s="249">
        <v>114263.84</v>
      </c>
      <c r="F30" s="95">
        <f t="shared" si="1"/>
        <v>99.999859973394948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101594</v>
      </c>
      <c r="E34" s="249">
        <v>114263.84</v>
      </c>
      <c r="F34" s="95">
        <f t="shared" si="1"/>
        <v>112.47105144004567</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28379</v>
      </c>
      <c r="E47" s="249">
        <v>28378.7</v>
      </c>
      <c r="F47" s="95">
        <f t="shared" si="1"/>
        <v>99.998942880298813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28379</v>
      </c>
      <c r="E50" s="249">
        <v>28378.7</v>
      </c>
      <c r="F50" s="95">
        <f t="shared" si="1"/>
        <v>99.998942880298813</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3000</v>
      </c>
      <c r="E52" s="106">
        <f t="shared" si="10"/>
        <v>0</v>
      </c>
      <c r="F52" s="95">
        <f t="shared" si="1"/>
        <v>0</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3000</v>
      </c>
      <c r="E53" s="249">
        <v>0</v>
      </c>
      <c r="F53" s="95">
        <f t="shared" si="1"/>
        <v>0</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95324</v>
      </c>
      <c r="E54" s="249">
        <v>103767.18</v>
      </c>
      <c r="F54" s="95">
        <f t="shared" si="1"/>
        <v>108.8573496705971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95324</v>
      </c>
      <c r="E55" s="249">
        <v>103767.18</v>
      </c>
      <c r="F55" s="95">
        <f t="shared" si="1"/>
        <v>108.8573496705971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1995358</v>
      </c>
      <c r="E68" s="106">
        <f t="shared" si="13"/>
        <v>2718528.2499999995</v>
      </c>
      <c r="F68" s="95">
        <f t="shared" si="1"/>
        <v>136.24263164805512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1979916</v>
      </c>
      <c r="E69" s="106">
        <f t="shared" si="14"/>
        <v>2676098.6599999997</v>
      </c>
      <c r="F69" s="95">
        <f t="shared" si="1"/>
        <v>135.16223213510065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1977006</v>
      </c>
      <c r="E70" s="106">
        <f t="shared" si="15"/>
        <v>2673286.9</v>
      </c>
      <c r="F70" s="95">
        <f t="shared" si="1"/>
        <v>135.21895735268382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1977006</v>
      </c>
      <c r="E72" s="249">
        <v>2673286.9</v>
      </c>
      <c r="F72" s="95">
        <f t="shared" si="1"/>
        <v>135.21895735268382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2910</v>
      </c>
      <c r="E76" s="249">
        <v>2811.76</v>
      </c>
      <c r="F76" s="95">
        <f t="shared" si="1"/>
        <v>96.624054982817881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3872</v>
      </c>
      <c r="E78" s="106">
        <f>E79+SUM(E82:E84)-E85+E86</f>
        <v>7493.9800000000005</v>
      </c>
      <c r="F78" s="95">
        <f t="shared" si="1"/>
        <v>193.54287190082647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3872</v>
      </c>
      <c r="E84" s="249">
        <v>1421.64</v>
      </c>
      <c r="F84" s="95">
        <f t="shared" si="1"/>
        <v>36.715909090909093</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6072.34</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11570</v>
      </c>
      <c r="E146" s="106">
        <f t="shared" si="26"/>
        <v>34935.61</v>
      </c>
      <c r="F146" s="95">
        <f t="shared" si="1"/>
        <v>301.94995678478824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24470</v>
      </c>
      <c r="E159" s="249">
        <v>34935.61</v>
      </c>
      <c r="F159" s="95">
        <f t="shared" si="1"/>
        <v>142.76914589293014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12900</v>
      </c>
      <c r="E163" s="249"/>
      <c r="F163" s="95">
        <f t="shared" si="1"/>
        <v>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2469026</v>
      </c>
      <c r="E175" s="106">
        <f t="shared" si="30"/>
        <v>3107669.7199999997</v>
      </c>
      <c r="F175" s="95">
        <f t="shared" si="1"/>
        <v>125.86622093084479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460257</v>
      </c>
      <c r="E176" s="106">
        <f t="shared" si="31"/>
        <v>490768.11</v>
      </c>
      <c r="F176" s="95">
        <f t="shared" si="1"/>
        <v>106.62914632477072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449833</v>
      </c>
      <c r="E177" s="106">
        <f t="shared" si="32"/>
        <v>478868.11</v>
      </c>
      <c r="F177" s="95">
        <f t="shared" si="1"/>
        <v>106.45464205605191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384060</v>
      </c>
      <c r="E178" s="249">
        <v>396408.83</v>
      </c>
      <c r="F178" s="95">
        <f t="shared" si="1"/>
        <v>103.21533874915379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63648</v>
      </c>
      <c r="E179" s="249">
        <v>79572.36</v>
      </c>
      <c r="F179" s="95">
        <f t="shared" si="1"/>
        <v>125.01941930618401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2061</v>
      </c>
      <c r="E180" s="106">
        <f t="shared" si="33"/>
        <v>2886.92</v>
      </c>
      <c r="F180" s="95">
        <f t="shared" si="1"/>
        <v>140.0737506065017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2061</v>
      </c>
      <c r="E183" s="249">
        <v>2886.92</v>
      </c>
      <c r="F183" s="95">
        <f t="shared" si="1"/>
        <v>140.0737506065017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64</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10424</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11900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v>11900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2008769</v>
      </c>
      <c r="E237" s="106">
        <f t="shared" si="41"/>
        <v>2616901.61</v>
      </c>
      <c r="F237" s="95">
        <f t="shared" si="1"/>
        <v>130.27389460908645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473668</v>
      </c>
      <c r="E238" s="106">
        <f t="shared" si="42"/>
        <v>389141.47</v>
      </c>
      <c r="F238" s="95">
        <f t="shared" si="1"/>
        <v>82.154899634343039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473668</v>
      </c>
      <c r="E239" s="106">
        <f t="shared" si="43"/>
        <v>389141.47</v>
      </c>
      <c r="F239" s="95">
        <f t="shared" si="1"/>
        <v>82.154899634343039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473668</v>
      </c>
      <c r="E240" s="249">
        <v>389141.47</v>
      </c>
      <c r="F240" s="95">
        <f t="shared" si="1"/>
        <v>82.154899634343039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1523531</v>
      </c>
      <c r="E245" s="106">
        <f t="shared" si="45"/>
        <v>2192786.7799999998</v>
      </c>
      <c r="F245" s="95">
        <f t="shared" si="1"/>
        <v>143.9279397662404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1605652</v>
      </c>
      <c r="E246" s="106">
        <f t="shared" si="46"/>
        <v>2280893.8199999998</v>
      </c>
      <c r="F246" s="95">
        <f t="shared" si="1"/>
        <v>142.05405779085382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1605652</v>
      </c>
      <c r="E247" s="249">
        <v>2280893.8199999998</v>
      </c>
      <c r="F247" s="95">
        <f t="shared" si="1"/>
        <v>142.05405779085382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82121</v>
      </c>
      <c r="E250" s="106">
        <f t="shared" si="47"/>
        <v>88107.04</v>
      </c>
      <c r="F250" s="95">
        <f t="shared" si="1"/>
        <v>107.28929262916915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82121</v>
      </c>
      <c r="E252" s="249">
        <v>88107.04</v>
      </c>
      <c r="F252" s="95">
        <f t="shared" si="1"/>
        <v>107.28929262916915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11570</v>
      </c>
      <c r="E255" s="249">
        <v>34973.360000000001</v>
      </c>
      <c r="F255" s="95">
        <f t="shared" si="1"/>
        <v>302.27623163353502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12900</v>
      </c>
      <c r="E264" s="249">
        <v>12866.47</v>
      </c>
      <c r="F264" s="95">
        <f t="shared" si="50"/>
        <v>99.740077519379838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11570</v>
      </c>
      <c r="E265" s="249">
        <v>22069.14</v>
      </c>
      <c r="F265" s="95">
        <f t="shared" si="50"/>
        <v>190.74451166810718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4999.88</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v>1072.46</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449833</v>
      </c>
      <c r="E288" s="249">
        <v>478868.11</v>
      </c>
      <c r="F288" s="95">
        <f t="shared" si="50"/>
        <v>106.45464205605191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10424</v>
      </c>
      <c r="E290" s="249">
        <v>0</v>
      </c>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D110" sqref="D11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6440461</v>
      </c>
      <c r="E107" s="83">
        <f t="shared" si="21"/>
        <v>6738910.04</v>
      </c>
      <c r="F107" s="65">
        <f t="shared" si="1"/>
        <v>104.63397014592589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6440461</v>
      </c>
      <c r="E109" s="251">
        <v>6738910.04</v>
      </c>
      <c r="F109" s="65">
        <f t="shared" si="1"/>
        <v>104.63397014592589</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6440461</v>
      </c>
      <c r="E141" s="108">
        <f t="shared" si="28"/>
        <v>6738910.04</v>
      </c>
      <c r="F141" s="84">
        <f t="shared" si="1"/>
        <v>104.63397014592589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8" sqref="D2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3000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3000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3000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v>3000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zoomScale="220" zoomScaleNormal="220" workbookViewId="0">
      <selection activeCell="D34" sqref="D3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460257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6610059.46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6521555.4100000001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4906778.5999999996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1588497.71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26041.11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237.99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88504.05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6591448.3499999996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6492520.5499999998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4894430.1399999997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1572572.81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25215.66</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301.94</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98927.8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478868.11000000034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478868.11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478868.11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24922</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Anic</cp:lastModifiedBy>
  <cp:lastPrinted>2023-01-31T09:04:24Z</cp:lastPrinted>
  <dcterms:created xsi:type="dcterms:W3CDTF">2022-04-01T05:14:30Z</dcterms:created>
  <dcterms:modified xsi:type="dcterms:W3CDTF">2023-01-31T09:30:16Z</dcterms:modified>
</cp:coreProperties>
</file>